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C:\Users\zbq8fd\Documents\eFuses\Collateral\NIS(V)3071 RTM Collateral\"/>
    </mc:Choice>
  </mc:AlternateContent>
  <xr:revisionPtr revIDLastSave="0" documentId="8_{F5F660C5-1863-4248-8ABD-1D7FFE7F0A23}" xr6:coauthVersionLast="47" xr6:coauthVersionMax="47" xr10:uidLastSave="{00000000-0000-0000-0000-000000000000}"/>
  <workbookProtection workbookAlgorithmName="SHA-512" workbookHashValue="9yJm0StdYpchPKRzKRSAfRkWHdoniHDSq2C50DL0nnUlAOAqMXeZ8rUp5uJ9UsyRFUMLJa6ESoFkZzlXCimIiQ==" workbookSaltValue="zr1XkEQA8bmwXAuoTf/r2A==" workbookSpinCount="100000" lockStructure="1"/>
  <bookViews>
    <workbookView xWindow="28680" yWindow="-120" windowWidth="29040" windowHeight="17640" tabRatio="217" activeTab="1" xr2:uid="{87CC2263-E0F2-4FED-90E3-78135D5EF89F}"/>
  </bookViews>
  <sheets>
    <sheet name="Cdvdt Calculator" sheetId="2" r:id="rId1"/>
    <sheet name="Rlim Calculator" sheetId="38" r:id="rId2"/>
    <sheet name="ID Table" sheetId="1" state="veryHidden" r:id="rId3"/>
    <sheet name="ID Table Low" sheetId="14" state="veryHidden" r:id="rId4"/>
    <sheet name="ID Table High" sheetId="12" state="veryHidden" r:id="rId5"/>
    <sheet name="ID Table Temp Low" sheetId="17" state="veryHidden" r:id="rId6"/>
    <sheet name="ID Table Temp High" sheetId="16" state="veryHidden" r:id="rId7"/>
    <sheet name="ID Table Volts Low" sheetId="19" state="veryHidden" r:id="rId8"/>
    <sheet name="ID Table Volts High" sheetId="20" state="veryHidden" r:id="rId9"/>
    <sheet name="ID Table Amps Low" sheetId="21" state="veryHidden" r:id="rId10"/>
    <sheet name="ID Table Amps High" sheetId="22" state="veryHidden" r:id="rId11"/>
    <sheet name="ID Table Cap Low" sheetId="35" state="veryHidden" r:id="rId12"/>
    <sheet name="ID Table Cap High" sheetId="36" state="veryHidden" r:id="rId13"/>
    <sheet name="Data" sheetId="9" state="veryHidden"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 i="38" l="1"/>
  <c r="E3" i="38"/>
  <c r="D3" i="38"/>
  <c r="L30" i="36" l="1"/>
  <c r="L24" i="36" s="1"/>
  <c r="J30" i="36"/>
  <c r="J3" i="36" s="1"/>
  <c r="E323" i="36"/>
  <c r="E322" i="36"/>
  <c r="E321" i="36"/>
  <c r="E320" i="36"/>
  <c r="E319" i="36"/>
  <c r="E318" i="36"/>
  <c r="E317" i="36"/>
  <c r="E316" i="36"/>
  <c r="E315" i="36"/>
  <c r="E314" i="36"/>
  <c r="E313" i="36"/>
  <c r="E312" i="36"/>
  <c r="E311" i="36"/>
  <c r="E310" i="36"/>
  <c r="E309" i="36"/>
  <c r="E308" i="36"/>
  <c r="E307" i="36"/>
  <c r="E306" i="36"/>
  <c r="E305" i="36"/>
  <c r="E304" i="36"/>
  <c r="E303" i="36"/>
  <c r="E302" i="36"/>
  <c r="E301" i="36"/>
  <c r="E300" i="36"/>
  <c r="E299" i="36"/>
  <c r="E298" i="36"/>
  <c r="E297" i="36"/>
  <c r="E296" i="36"/>
  <c r="E295" i="36"/>
  <c r="E294" i="36"/>
  <c r="E293" i="36"/>
  <c r="E292" i="36"/>
  <c r="E291" i="36"/>
  <c r="E290" i="36"/>
  <c r="E289" i="36"/>
  <c r="E288" i="36"/>
  <c r="E287" i="36"/>
  <c r="E286" i="36"/>
  <c r="E285" i="36"/>
  <c r="E284" i="36"/>
  <c r="E283" i="36"/>
  <c r="E282" i="36"/>
  <c r="E281" i="36"/>
  <c r="E280" i="36"/>
  <c r="E279" i="36"/>
  <c r="E278" i="36"/>
  <c r="E277" i="36"/>
  <c r="E276" i="36"/>
  <c r="E275" i="36"/>
  <c r="E274" i="36"/>
  <c r="E273" i="36"/>
  <c r="E272" i="36"/>
  <c r="E271" i="36"/>
  <c r="E270" i="36"/>
  <c r="E269" i="36"/>
  <c r="E268" i="36"/>
  <c r="E267" i="36"/>
  <c r="E266" i="36"/>
  <c r="E265" i="36"/>
  <c r="E264" i="36"/>
  <c r="E263" i="36"/>
  <c r="E262" i="36"/>
  <c r="E261" i="36"/>
  <c r="E260" i="36"/>
  <c r="E259" i="36"/>
  <c r="E258" i="36"/>
  <c r="E257" i="36"/>
  <c r="E256" i="36"/>
  <c r="E255" i="36"/>
  <c r="E254" i="36"/>
  <c r="E253" i="36"/>
  <c r="E252" i="36"/>
  <c r="E251" i="36"/>
  <c r="E250" i="36"/>
  <c r="E249" i="36"/>
  <c r="E248" i="36"/>
  <c r="E247" i="36"/>
  <c r="E246" i="36"/>
  <c r="E245" i="36"/>
  <c r="E244" i="36"/>
  <c r="E243" i="36"/>
  <c r="E242" i="36"/>
  <c r="E241" i="36"/>
  <c r="E240" i="36"/>
  <c r="E239" i="36"/>
  <c r="E238" i="36"/>
  <c r="E237" i="36"/>
  <c r="E236" i="36"/>
  <c r="E235" i="36"/>
  <c r="E234" i="36"/>
  <c r="E233" i="36"/>
  <c r="E232" i="36"/>
  <c r="E231" i="36"/>
  <c r="E230" i="36"/>
  <c r="E229" i="36"/>
  <c r="E228" i="36"/>
  <c r="E227" i="36"/>
  <c r="E226" i="36"/>
  <c r="E225" i="36"/>
  <c r="E224" i="36"/>
  <c r="E223" i="36"/>
  <c r="E222" i="36"/>
  <c r="E221" i="36"/>
  <c r="E220" i="36"/>
  <c r="E219" i="36"/>
  <c r="E218" i="36"/>
  <c r="E217" i="36"/>
  <c r="E216" i="36"/>
  <c r="E215" i="36"/>
  <c r="E214" i="36"/>
  <c r="E213" i="36"/>
  <c r="E212" i="36"/>
  <c r="E211" i="36"/>
  <c r="E210" i="36"/>
  <c r="E209" i="36"/>
  <c r="E208" i="36"/>
  <c r="E207" i="36"/>
  <c r="E206" i="36"/>
  <c r="E205" i="36"/>
  <c r="E204" i="36"/>
  <c r="E203" i="36"/>
  <c r="E202" i="36"/>
  <c r="E201" i="36"/>
  <c r="E200" i="36"/>
  <c r="E199" i="36"/>
  <c r="E198" i="36"/>
  <c r="E197" i="36"/>
  <c r="E196" i="36"/>
  <c r="E195" i="36"/>
  <c r="E194" i="36"/>
  <c r="E193" i="36"/>
  <c r="E192" i="36"/>
  <c r="E191" i="36"/>
  <c r="E190" i="36"/>
  <c r="E189" i="36"/>
  <c r="E188" i="36"/>
  <c r="E187" i="36"/>
  <c r="E186" i="36"/>
  <c r="E185" i="36"/>
  <c r="E184" i="36"/>
  <c r="E183" i="36"/>
  <c r="E182" i="36"/>
  <c r="E181" i="36"/>
  <c r="E180" i="36"/>
  <c r="E179" i="36"/>
  <c r="E178" i="36"/>
  <c r="E177" i="36"/>
  <c r="E176" i="36"/>
  <c r="E175" i="36"/>
  <c r="E174" i="36"/>
  <c r="E173" i="36"/>
  <c r="E172" i="36"/>
  <c r="E171" i="36"/>
  <c r="E170" i="36"/>
  <c r="E169" i="36"/>
  <c r="E168" i="36"/>
  <c r="E167" i="36"/>
  <c r="E166" i="36"/>
  <c r="E165" i="36"/>
  <c r="E164" i="36"/>
  <c r="E163" i="36"/>
  <c r="E162" i="36"/>
  <c r="E161" i="36"/>
  <c r="E160" i="36"/>
  <c r="E159" i="36"/>
  <c r="E158" i="36"/>
  <c r="E157" i="36"/>
  <c r="E156" i="36"/>
  <c r="E155" i="36"/>
  <c r="E154" i="36"/>
  <c r="E153" i="36"/>
  <c r="E152" i="36"/>
  <c r="E151" i="36"/>
  <c r="E150" i="36"/>
  <c r="E149" i="36"/>
  <c r="E148" i="36"/>
  <c r="E147" i="36"/>
  <c r="E146" i="36"/>
  <c r="E145" i="36"/>
  <c r="E144" i="36"/>
  <c r="E143" i="36"/>
  <c r="E142" i="36"/>
  <c r="E141" i="36"/>
  <c r="E140" i="36"/>
  <c r="E139" i="36"/>
  <c r="E138" i="36"/>
  <c r="E137" i="36"/>
  <c r="E136" i="36"/>
  <c r="E135" i="36"/>
  <c r="E134" i="36"/>
  <c r="E133" i="36"/>
  <c r="E132" i="36"/>
  <c r="E131" i="36"/>
  <c r="E130" i="36"/>
  <c r="E129" i="36"/>
  <c r="E128" i="36"/>
  <c r="E127" i="36"/>
  <c r="E126" i="36"/>
  <c r="E125" i="36"/>
  <c r="E124" i="36"/>
  <c r="E123" i="36"/>
  <c r="E122" i="36"/>
  <c r="E121" i="36"/>
  <c r="E120" i="36"/>
  <c r="E119" i="36"/>
  <c r="E118" i="36"/>
  <c r="E117" i="36"/>
  <c r="E116" i="36"/>
  <c r="E115" i="36"/>
  <c r="E114" i="36"/>
  <c r="E113" i="36"/>
  <c r="E112" i="36"/>
  <c r="E111" i="36"/>
  <c r="E110" i="36"/>
  <c r="E109" i="36"/>
  <c r="E108" i="36"/>
  <c r="E107" i="36"/>
  <c r="E106" i="36"/>
  <c r="E105" i="36"/>
  <c r="E104" i="36"/>
  <c r="E103" i="36"/>
  <c r="E102" i="36"/>
  <c r="E101" i="36"/>
  <c r="E100" i="36"/>
  <c r="E99" i="36"/>
  <c r="E98" i="36"/>
  <c r="E97" i="36"/>
  <c r="E96" i="36"/>
  <c r="E95" i="36"/>
  <c r="E94" i="36"/>
  <c r="E93" i="36"/>
  <c r="E92" i="36"/>
  <c r="E91" i="36"/>
  <c r="E90" i="36"/>
  <c r="E89" i="36"/>
  <c r="E88" i="36"/>
  <c r="E87" i="36"/>
  <c r="E86" i="36"/>
  <c r="E85" i="36"/>
  <c r="E84" i="36"/>
  <c r="E83" i="36"/>
  <c r="E82" i="36"/>
  <c r="E81" i="36"/>
  <c r="E80" i="36"/>
  <c r="E79" i="36"/>
  <c r="E78" i="36"/>
  <c r="E77" i="36"/>
  <c r="E76" i="36"/>
  <c r="E75" i="36"/>
  <c r="E74" i="36"/>
  <c r="E73" i="36"/>
  <c r="E72" i="36"/>
  <c r="E71" i="36"/>
  <c r="E70" i="36"/>
  <c r="E69" i="36"/>
  <c r="E68" i="36"/>
  <c r="E67" i="36"/>
  <c r="E66" i="36"/>
  <c r="E65" i="36"/>
  <c r="E64" i="36"/>
  <c r="E63" i="36"/>
  <c r="E62" i="36"/>
  <c r="E61" i="36"/>
  <c r="E60" i="36"/>
  <c r="E59" i="36"/>
  <c r="E58" i="36"/>
  <c r="E57" i="36"/>
  <c r="E56" i="36"/>
  <c r="E55" i="36"/>
  <c r="E54" i="36"/>
  <c r="E53" i="36"/>
  <c r="E52" i="36"/>
  <c r="E51" i="36"/>
  <c r="E50" i="36"/>
  <c r="E49" i="36"/>
  <c r="E48" i="36"/>
  <c r="E47" i="36"/>
  <c r="E46" i="36"/>
  <c r="E45" i="36"/>
  <c r="E44" i="36"/>
  <c r="E43" i="36"/>
  <c r="E42" i="36"/>
  <c r="E41" i="36"/>
  <c r="E40" i="36"/>
  <c r="E39" i="36"/>
  <c r="E38" i="36"/>
  <c r="E37" i="36"/>
  <c r="E36" i="36"/>
  <c r="E35" i="36"/>
  <c r="E34" i="36"/>
  <c r="E33" i="36"/>
  <c r="E32" i="36"/>
  <c r="E31" i="36"/>
  <c r="K30" i="36"/>
  <c r="K3" i="36" s="1"/>
  <c r="K9" i="36" s="1"/>
  <c r="I30" i="36"/>
  <c r="I6" i="36" s="1"/>
  <c r="E30" i="36"/>
  <c r="E29" i="36"/>
  <c r="E28" i="36"/>
  <c r="E27" i="36"/>
  <c r="E26" i="36"/>
  <c r="E25" i="36"/>
  <c r="E24" i="36"/>
  <c r="E23" i="36"/>
  <c r="E22" i="36"/>
  <c r="E21" i="36"/>
  <c r="E20" i="36"/>
  <c r="E19" i="36"/>
  <c r="E18" i="36"/>
  <c r="E17" i="36"/>
  <c r="E16" i="36"/>
  <c r="E15" i="36"/>
  <c r="E14" i="36"/>
  <c r="E13" i="36"/>
  <c r="E12" i="36"/>
  <c r="E11" i="36"/>
  <c r="E10" i="36"/>
  <c r="E9" i="36"/>
  <c r="E8" i="36"/>
  <c r="E7" i="36"/>
  <c r="E6" i="36"/>
  <c r="E5" i="36"/>
  <c r="E4" i="36"/>
  <c r="K30" i="35"/>
  <c r="J30" i="35"/>
  <c r="L30" i="35"/>
  <c r="L3" i="35" s="1"/>
  <c r="E323" i="35"/>
  <c r="E322" i="35"/>
  <c r="E321" i="35"/>
  <c r="E320" i="35"/>
  <c r="E319" i="35"/>
  <c r="E318" i="35"/>
  <c r="E317" i="35"/>
  <c r="E316" i="35"/>
  <c r="E315" i="35"/>
  <c r="E314" i="35"/>
  <c r="E313" i="35"/>
  <c r="E312" i="35"/>
  <c r="E311" i="35"/>
  <c r="E310" i="35"/>
  <c r="E309" i="35"/>
  <c r="E308" i="35"/>
  <c r="E307" i="35"/>
  <c r="E306" i="35"/>
  <c r="E305" i="35"/>
  <c r="E304" i="35"/>
  <c r="E303" i="35"/>
  <c r="E302" i="35"/>
  <c r="E301" i="35"/>
  <c r="E300" i="35"/>
  <c r="E299" i="35"/>
  <c r="E298" i="35"/>
  <c r="E297" i="35"/>
  <c r="E296" i="35"/>
  <c r="E295" i="35"/>
  <c r="E294" i="35"/>
  <c r="E293" i="35"/>
  <c r="E292" i="35"/>
  <c r="E291" i="35"/>
  <c r="E290" i="35"/>
  <c r="E289" i="35"/>
  <c r="E288" i="35"/>
  <c r="E287" i="35"/>
  <c r="E286" i="35"/>
  <c r="E285" i="35"/>
  <c r="E284" i="35"/>
  <c r="E283" i="35"/>
  <c r="E282" i="35"/>
  <c r="E281" i="35"/>
  <c r="E280" i="35"/>
  <c r="E279" i="35"/>
  <c r="E278" i="35"/>
  <c r="E277" i="35"/>
  <c r="E276" i="35"/>
  <c r="E275" i="35"/>
  <c r="E274" i="35"/>
  <c r="E273" i="35"/>
  <c r="E272" i="35"/>
  <c r="E271" i="35"/>
  <c r="E270" i="35"/>
  <c r="E269" i="35"/>
  <c r="E268" i="35"/>
  <c r="E267" i="35"/>
  <c r="E266" i="35"/>
  <c r="E265" i="35"/>
  <c r="E264" i="35"/>
  <c r="E263" i="35"/>
  <c r="E262" i="35"/>
  <c r="E261" i="35"/>
  <c r="E260" i="35"/>
  <c r="E259" i="35"/>
  <c r="E258" i="35"/>
  <c r="E257" i="35"/>
  <c r="E256" i="35"/>
  <c r="E255" i="35"/>
  <c r="E254" i="35"/>
  <c r="E253" i="35"/>
  <c r="E252" i="35"/>
  <c r="E251" i="35"/>
  <c r="E250" i="35"/>
  <c r="E249" i="35"/>
  <c r="E248" i="35"/>
  <c r="E247" i="35"/>
  <c r="E246" i="35"/>
  <c r="E245" i="35"/>
  <c r="E244" i="35"/>
  <c r="E243" i="35"/>
  <c r="E242" i="35"/>
  <c r="E241" i="35"/>
  <c r="E240" i="35"/>
  <c r="E239" i="35"/>
  <c r="E238" i="35"/>
  <c r="E237" i="35"/>
  <c r="E236" i="35"/>
  <c r="E235" i="35"/>
  <c r="E234" i="35"/>
  <c r="E233" i="35"/>
  <c r="E232" i="35"/>
  <c r="E231" i="35"/>
  <c r="E230" i="35"/>
  <c r="E229" i="35"/>
  <c r="E228" i="35"/>
  <c r="E227" i="35"/>
  <c r="E226" i="35"/>
  <c r="E225" i="35"/>
  <c r="E224" i="35"/>
  <c r="E223" i="35"/>
  <c r="E222" i="35"/>
  <c r="E221" i="35"/>
  <c r="E220" i="35"/>
  <c r="E219" i="35"/>
  <c r="E218" i="35"/>
  <c r="E217" i="35"/>
  <c r="E216" i="35"/>
  <c r="E215" i="35"/>
  <c r="E214" i="35"/>
  <c r="E213" i="35"/>
  <c r="E212" i="35"/>
  <c r="E211" i="35"/>
  <c r="E210" i="35"/>
  <c r="E209" i="35"/>
  <c r="E208" i="35"/>
  <c r="E207" i="35"/>
  <c r="E206" i="35"/>
  <c r="E205" i="35"/>
  <c r="E204" i="35"/>
  <c r="E203" i="35"/>
  <c r="E202" i="35"/>
  <c r="E201" i="35"/>
  <c r="E200" i="35"/>
  <c r="E199" i="35"/>
  <c r="E198" i="35"/>
  <c r="E197" i="35"/>
  <c r="E196" i="35"/>
  <c r="E195" i="35"/>
  <c r="E194" i="35"/>
  <c r="E193" i="35"/>
  <c r="E192" i="35"/>
  <c r="E191" i="35"/>
  <c r="E190" i="35"/>
  <c r="E189" i="35"/>
  <c r="E188" i="35"/>
  <c r="E187" i="35"/>
  <c r="E186" i="35"/>
  <c r="E185" i="35"/>
  <c r="E184" i="35"/>
  <c r="E183" i="35"/>
  <c r="E182" i="35"/>
  <c r="E181" i="35"/>
  <c r="E180" i="35"/>
  <c r="E179" i="35"/>
  <c r="E178" i="35"/>
  <c r="E177" i="35"/>
  <c r="E176" i="35"/>
  <c r="E175" i="35"/>
  <c r="E174" i="35"/>
  <c r="E173" i="35"/>
  <c r="E172" i="35"/>
  <c r="E171" i="35"/>
  <c r="E170" i="35"/>
  <c r="E169" i="35"/>
  <c r="E168" i="35"/>
  <c r="E167" i="35"/>
  <c r="E166" i="35"/>
  <c r="E165" i="35"/>
  <c r="E164" i="35"/>
  <c r="E163" i="35"/>
  <c r="E162" i="35"/>
  <c r="E161" i="35"/>
  <c r="E160" i="35"/>
  <c r="E159" i="35"/>
  <c r="E158" i="35"/>
  <c r="E157" i="35"/>
  <c r="E156" i="35"/>
  <c r="E155" i="35"/>
  <c r="E154" i="35"/>
  <c r="E153" i="35"/>
  <c r="E152" i="35"/>
  <c r="E151" i="35"/>
  <c r="E150" i="35"/>
  <c r="E149" i="35"/>
  <c r="E148" i="35"/>
  <c r="E147" i="35"/>
  <c r="E146" i="35"/>
  <c r="E145" i="35"/>
  <c r="E144" i="35"/>
  <c r="E143" i="35"/>
  <c r="E142" i="35"/>
  <c r="E141" i="35"/>
  <c r="E140" i="35"/>
  <c r="E139" i="35"/>
  <c r="E138" i="35"/>
  <c r="E137" i="35"/>
  <c r="E136" i="35"/>
  <c r="E135" i="35"/>
  <c r="E134" i="35"/>
  <c r="E133" i="35"/>
  <c r="E132" i="35"/>
  <c r="E131" i="35"/>
  <c r="E130" i="35"/>
  <c r="E129" i="35"/>
  <c r="E128" i="35"/>
  <c r="E127" i="35"/>
  <c r="E126" i="35"/>
  <c r="E125" i="35"/>
  <c r="E124" i="35"/>
  <c r="E123" i="35"/>
  <c r="E122" i="35"/>
  <c r="E121" i="35"/>
  <c r="E120" i="35"/>
  <c r="E119" i="35"/>
  <c r="E118" i="35"/>
  <c r="E117" i="35"/>
  <c r="E116" i="35"/>
  <c r="E115" i="35"/>
  <c r="E114" i="35"/>
  <c r="E113" i="35"/>
  <c r="E112" i="35"/>
  <c r="E111" i="35"/>
  <c r="E110" i="35"/>
  <c r="E109" i="35"/>
  <c r="E108" i="35"/>
  <c r="E107" i="35"/>
  <c r="E106" i="35"/>
  <c r="E105" i="35"/>
  <c r="E104" i="35"/>
  <c r="E103" i="35"/>
  <c r="E102" i="35"/>
  <c r="E101" i="35"/>
  <c r="E100" i="35"/>
  <c r="E99" i="35"/>
  <c r="E98" i="35"/>
  <c r="E97" i="35"/>
  <c r="E96" i="35"/>
  <c r="E95" i="35"/>
  <c r="E94" i="35"/>
  <c r="E93" i="35"/>
  <c r="E92" i="35"/>
  <c r="E91" i="35"/>
  <c r="E90" i="35"/>
  <c r="E89" i="35"/>
  <c r="E88" i="35"/>
  <c r="E87" i="35"/>
  <c r="E86" i="35"/>
  <c r="E85" i="35"/>
  <c r="E84" i="35"/>
  <c r="E83" i="35"/>
  <c r="E82" i="35"/>
  <c r="E81" i="35"/>
  <c r="E80" i="35"/>
  <c r="E79" i="35"/>
  <c r="E78" i="35"/>
  <c r="E77" i="35"/>
  <c r="E76" i="35"/>
  <c r="E75" i="35"/>
  <c r="E74" i="35"/>
  <c r="E73" i="35"/>
  <c r="E72" i="35"/>
  <c r="E71" i="35"/>
  <c r="E70" i="35"/>
  <c r="E69" i="35"/>
  <c r="E68" i="35"/>
  <c r="E67" i="35"/>
  <c r="E66" i="35"/>
  <c r="E65" i="35"/>
  <c r="E64" i="35"/>
  <c r="E63" i="35"/>
  <c r="E62" i="35"/>
  <c r="E61" i="35"/>
  <c r="E60" i="35"/>
  <c r="E59" i="35"/>
  <c r="E58" i="35"/>
  <c r="E57" i="35"/>
  <c r="E56" i="35"/>
  <c r="E55" i="35"/>
  <c r="E54" i="35"/>
  <c r="E53" i="35"/>
  <c r="E52" i="35"/>
  <c r="E51" i="35"/>
  <c r="E50" i="35"/>
  <c r="E49" i="35"/>
  <c r="E48" i="35"/>
  <c r="E47" i="35"/>
  <c r="E46" i="35"/>
  <c r="E45" i="35"/>
  <c r="E44" i="35"/>
  <c r="E43" i="35"/>
  <c r="E42" i="35"/>
  <c r="E41" i="35"/>
  <c r="E40" i="35"/>
  <c r="E39" i="35"/>
  <c r="E38" i="35"/>
  <c r="E37" i="35"/>
  <c r="E36" i="35"/>
  <c r="E35" i="35"/>
  <c r="E34" i="35"/>
  <c r="E33" i="35"/>
  <c r="E32" i="35"/>
  <c r="E31" i="35"/>
  <c r="I30" i="35"/>
  <c r="I24" i="35" s="1"/>
  <c r="E30" i="35"/>
  <c r="E29" i="35"/>
  <c r="E28" i="35"/>
  <c r="E27" i="35"/>
  <c r="E26" i="35"/>
  <c r="E25" i="35"/>
  <c r="E24" i="35"/>
  <c r="E23" i="35"/>
  <c r="E22" i="35"/>
  <c r="E21" i="35"/>
  <c r="E20" i="35"/>
  <c r="E19" i="35"/>
  <c r="E18" i="35"/>
  <c r="E17" i="35"/>
  <c r="E16" i="35"/>
  <c r="E15" i="35"/>
  <c r="E14" i="35"/>
  <c r="E13" i="35"/>
  <c r="E12" i="35"/>
  <c r="E11" i="35"/>
  <c r="E10" i="35"/>
  <c r="E9" i="35"/>
  <c r="E8" i="35"/>
  <c r="E7" i="35"/>
  <c r="E6" i="35"/>
  <c r="E5" i="35"/>
  <c r="E4" i="35"/>
  <c r="L3" i="36" l="1"/>
  <c r="L9" i="36" s="1"/>
  <c r="I3" i="36"/>
  <c r="I24" i="36"/>
  <c r="L9" i="35"/>
  <c r="K24" i="36"/>
  <c r="K6" i="36"/>
  <c r="K10" i="36" s="1"/>
  <c r="K11" i="36" s="1"/>
  <c r="I6" i="35"/>
  <c r="I3" i="35"/>
  <c r="I9" i="35" s="1"/>
  <c r="J24" i="36"/>
  <c r="J6" i="36"/>
  <c r="J10" i="36" s="1"/>
  <c r="J9" i="36"/>
  <c r="L6" i="36"/>
  <c r="J6" i="35"/>
  <c r="J3" i="35"/>
  <c r="J9" i="35" s="1"/>
  <c r="J24" i="35"/>
  <c r="K24" i="35"/>
  <c r="K6" i="35"/>
  <c r="K3" i="35"/>
  <c r="L24" i="35"/>
  <c r="L6" i="35"/>
  <c r="L10" i="35" s="1"/>
  <c r="L11" i="35" s="1"/>
  <c r="L21" i="35" s="1"/>
  <c r="M3" i="36" l="1"/>
  <c r="N3" i="36" s="1"/>
  <c r="L10" i="36"/>
  <c r="L11" i="36" s="1"/>
  <c r="L21" i="36" s="1"/>
  <c r="M24" i="36"/>
  <c r="N24" i="36" s="1"/>
  <c r="I10" i="36"/>
  <c r="I9" i="36"/>
  <c r="M24" i="35"/>
  <c r="N24" i="35" s="1"/>
  <c r="J10" i="35"/>
  <c r="J11" i="35" s="1"/>
  <c r="J21" i="35" s="1"/>
  <c r="I10" i="35"/>
  <c r="I11" i="35" s="1"/>
  <c r="I21" i="35" s="1"/>
  <c r="J11" i="36"/>
  <c r="J21" i="36" s="1"/>
  <c r="M6" i="36"/>
  <c r="N6" i="36" s="1"/>
  <c r="K10" i="35"/>
  <c r="M3" i="35"/>
  <c r="N3" i="35" s="1"/>
  <c r="K9" i="35"/>
  <c r="M6" i="35"/>
  <c r="S31" i="1" l="1"/>
  <c r="I11" i="36"/>
  <c r="I21" i="36" s="1"/>
  <c r="K11" i="35"/>
  <c r="N11" i="35" s="1"/>
  <c r="R31" i="1"/>
  <c r="M18" i="36"/>
  <c r="N18" i="36" s="1"/>
  <c r="N6" i="35"/>
  <c r="M18" i="35"/>
  <c r="M14" i="35" l="1"/>
  <c r="N11" i="36"/>
  <c r="M14" i="36" s="1"/>
  <c r="K21" i="36"/>
  <c r="M21" i="36" s="1"/>
  <c r="N21" i="36" s="1"/>
  <c r="L27" i="36" s="1"/>
  <c r="M27" i="36" s="1"/>
  <c r="N27" i="36" s="1" a="1"/>
  <c r="N27" i="36" s="1"/>
  <c r="N14" i="36" s="1"/>
  <c r="S32" i="1" s="1"/>
  <c r="N18" i="35"/>
  <c r="K21" i="35"/>
  <c r="M21" i="35" s="1"/>
  <c r="N21" i="35" l="1"/>
  <c r="L27" i="35" s="1"/>
  <c r="M27" i="35" s="1"/>
  <c r="N27" i="35" s="1" a="1"/>
  <c r="N27" i="35" s="1"/>
  <c r="N14" i="35" s="1"/>
  <c r="R32" i="1" s="1"/>
  <c r="K30" i="22" l="1"/>
  <c r="K3" i="22" s="1"/>
  <c r="E323" i="22"/>
  <c r="E322" i="22"/>
  <c r="E321" i="22"/>
  <c r="E320" i="22"/>
  <c r="E319" i="22"/>
  <c r="E318" i="22"/>
  <c r="E317" i="22"/>
  <c r="E316" i="22"/>
  <c r="E315" i="22"/>
  <c r="E314" i="22"/>
  <c r="E313" i="22"/>
  <c r="E312" i="22"/>
  <c r="E311" i="22"/>
  <c r="E310" i="22"/>
  <c r="E309" i="22"/>
  <c r="E308" i="22"/>
  <c r="E307" i="22"/>
  <c r="E306" i="22"/>
  <c r="E305" i="22"/>
  <c r="E304" i="22"/>
  <c r="E303" i="22"/>
  <c r="E302" i="22"/>
  <c r="E301" i="22"/>
  <c r="E300" i="22"/>
  <c r="E299" i="22"/>
  <c r="E298" i="22"/>
  <c r="E297" i="22"/>
  <c r="E296" i="22"/>
  <c r="E295" i="22"/>
  <c r="E294" i="22"/>
  <c r="E293" i="22"/>
  <c r="E292" i="22"/>
  <c r="E291" i="22"/>
  <c r="E290" i="22"/>
  <c r="E289" i="22"/>
  <c r="E288" i="22"/>
  <c r="E287" i="22"/>
  <c r="E286" i="22"/>
  <c r="E285" i="22"/>
  <c r="E284" i="22"/>
  <c r="E283" i="22"/>
  <c r="E282" i="22"/>
  <c r="E281" i="22"/>
  <c r="E280" i="22"/>
  <c r="E279" i="22"/>
  <c r="E278" i="22"/>
  <c r="E277" i="22"/>
  <c r="E276" i="22"/>
  <c r="E275" i="22"/>
  <c r="E274" i="22"/>
  <c r="E273" i="22"/>
  <c r="E272" i="22"/>
  <c r="E271" i="22"/>
  <c r="E270" i="22"/>
  <c r="E269" i="22"/>
  <c r="E268" i="22"/>
  <c r="E267" i="22"/>
  <c r="E266" i="22"/>
  <c r="E265" i="22"/>
  <c r="E264" i="22"/>
  <c r="E263" i="22"/>
  <c r="E262" i="22"/>
  <c r="E261" i="22"/>
  <c r="E260" i="22"/>
  <c r="E259" i="22"/>
  <c r="E258" i="22"/>
  <c r="E257" i="22"/>
  <c r="E256" i="22"/>
  <c r="E255" i="22"/>
  <c r="E254" i="22"/>
  <c r="E253" i="22"/>
  <c r="E252" i="22"/>
  <c r="E251" i="22"/>
  <c r="E250" i="22"/>
  <c r="E249" i="22"/>
  <c r="E248" i="22"/>
  <c r="E247" i="22"/>
  <c r="E246" i="22"/>
  <c r="E245" i="22"/>
  <c r="E244" i="22"/>
  <c r="E243" i="22"/>
  <c r="E242" i="22"/>
  <c r="E241" i="22"/>
  <c r="E240" i="22"/>
  <c r="E239" i="22"/>
  <c r="E238" i="22"/>
  <c r="E237" i="22"/>
  <c r="E236" i="22"/>
  <c r="E235" i="22"/>
  <c r="E234" i="22"/>
  <c r="E233" i="22"/>
  <c r="E232" i="22"/>
  <c r="E231" i="22"/>
  <c r="E230" i="22"/>
  <c r="E229" i="22"/>
  <c r="E228" i="22"/>
  <c r="E227" i="22"/>
  <c r="E226" i="22"/>
  <c r="E225" i="22"/>
  <c r="E224" i="22"/>
  <c r="E223" i="22"/>
  <c r="E222" i="22"/>
  <c r="E221" i="22"/>
  <c r="E220" i="22"/>
  <c r="E219" i="22"/>
  <c r="E218" i="22"/>
  <c r="E217" i="22"/>
  <c r="E216" i="22"/>
  <c r="E215" i="22"/>
  <c r="E214" i="22"/>
  <c r="E213" i="22"/>
  <c r="E212" i="22"/>
  <c r="E211" i="22"/>
  <c r="E210" i="22"/>
  <c r="E209" i="22"/>
  <c r="E208" i="22"/>
  <c r="E207" i="22"/>
  <c r="E206" i="22"/>
  <c r="E205" i="22"/>
  <c r="E204" i="22"/>
  <c r="E203" i="22"/>
  <c r="E202" i="22"/>
  <c r="E201" i="22"/>
  <c r="E200" i="22"/>
  <c r="E199" i="22"/>
  <c r="E198" i="22"/>
  <c r="E197" i="22"/>
  <c r="E196" i="22"/>
  <c r="E195" i="22"/>
  <c r="E194" i="22"/>
  <c r="E193" i="22"/>
  <c r="E192" i="22"/>
  <c r="E191" i="22"/>
  <c r="E190" i="22"/>
  <c r="E189" i="22"/>
  <c r="E188" i="22"/>
  <c r="E187" i="22"/>
  <c r="E186" i="22"/>
  <c r="E185" i="22"/>
  <c r="E184" i="22"/>
  <c r="E183" i="22"/>
  <c r="E182" i="22"/>
  <c r="E181" i="22"/>
  <c r="E180" i="22"/>
  <c r="E179" i="22"/>
  <c r="E178" i="22"/>
  <c r="E177" i="22"/>
  <c r="E176" i="22"/>
  <c r="E175" i="22"/>
  <c r="E174" i="22"/>
  <c r="E173" i="22"/>
  <c r="E172" i="22"/>
  <c r="E171" i="22"/>
  <c r="E170" i="22"/>
  <c r="E169" i="22"/>
  <c r="E168" i="22"/>
  <c r="E167" i="22"/>
  <c r="E166" i="22"/>
  <c r="E165" i="22"/>
  <c r="E164" i="22"/>
  <c r="E163" i="22"/>
  <c r="E162" i="22"/>
  <c r="E161" i="22"/>
  <c r="E160" i="22"/>
  <c r="E159" i="22"/>
  <c r="E158" i="22"/>
  <c r="E157" i="22"/>
  <c r="E156" i="22"/>
  <c r="E155" i="22"/>
  <c r="E154" i="22"/>
  <c r="E153" i="22"/>
  <c r="E152" i="22"/>
  <c r="E151" i="22"/>
  <c r="E150" i="22"/>
  <c r="E149" i="22"/>
  <c r="E148" i="22"/>
  <c r="E147" i="22"/>
  <c r="E146" i="22"/>
  <c r="E145" i="22"/>
  <c r="E144" i="22"/>
  <c r="E143" i="22"/>
  <c r="E142" i="22"/>
  <c r="E141" i="22"/>
  <c r="E140" i="22"/>
  <c r="E139" i="22"/>
  <c r="E138" i="22"/>
  <c r="E137" i="22"/>
  <c r="E136" i="22"/>
  <c r="E135" i="22"/>
  <c r="E134" i="22"/>
  <c r="E133" i="22"/>
  <c r="E132" i="22"/>
  <c r="E131" i="22"/>
  <c r="E130" i="22"/>
  <c r="E129" i="22"/>
  <c r="E128" i="22"/>
  <c r="E127" i="22"/>
  <c r="E126" i="22"/>
  <c r="E125" i="22"/>
  <c r="E124" i="22"/>
  <c r="E123" i="22"/>
  <c r="E122" i="22"/>
  <c r="E121" i="22"/>
  <c r="E120" i="22"/>
  <c r="E119" i="22"/>
  <c r="E118" i="22"/>
  <c r="E117" i="22"/>
  <c r="E116" i="22"/>
  <c r="E115" i="22"/>
  <c r="E114" i="22"/>
  <c r="E113" i="22"/>
  <c r="E112" i="22"/>
  <c r="E111" i="22"/>
  <c r="E110" i="22"/>
  <c r="E109" i="22"/>
  <c r="E108" i="22"/>
  <c r="E107" i="22"/>
  <c r="E106" i="22"/>
  <c r="E105" i="22"/>
  <c r="E104" i="22"/>
  <c r="E103" i="22"/>
  <c r="E102" i="22"/>
  <c r="E101" i="22"/>
  <c r="E100" i="22"/>
  <c r="E99" i="22"/>
  <c r="E98" i="22"/>
  <c r="E97" i="22"/>
  <c r="E96" i="22"/>
  <c r="E95" i="22"/>
  <c r="E94" i="22"/>
  <c r="E93" i="22"/>
  <c r="E92" i="22"/>
  <c r="E91" i="22"/>
  <c r="E90" i="22"/>
  <c r="E89" i="22"/>
  <c r="E88" i="22"/>
  <c r="E87" i="22"/>
  <c r="E86" i="22"/>
  <c r="E85" i="22"/>
  <c r="E84" i="22"/>
  <c r="E83" i="22"/>
  <c r="E82" i="22"/>
  <c r="E81" i="22"/>
  <c r="E80" i="22"/>
  <c r="E79" i="22"/>
  <c r="E78" i="22"/>
  <c r="E77" i="22"/>
  <c r="E76" i="22"/>
  <c r="E75" i="22"/>
  <c r="E74" i="22"/>
  <c r="E73" i="22"/>
  <c r="E72" i="22"/>
  <c r="E71" i="22"/>
  <c r="E70" i="22"/>
  <c r="E69" i="22"/>
  <c r="E68" i="22"/>
  <c r="E67" i="22"/>
  <c r="E66" i="22"/>
  <c r="E65" i="22"/>
  <c r="E64" i="22"/>
  <c r="E63" i="22"/>
  <c r="E62" i="22"/>
  <c r="E61" i="22"/>
  <c r="E60" i="22"/>
  <c r="E59" i="22"/>
  <c r="E58" i="22"/>
  <c r="E57" i="22"/>
  <c r="E56" i="22"/>
  <c r="E55" i="22"/>
  <c r="E54" i="22"/>
  <c r="E53" i="22"/>
  <c r="E52" i="22"/>
  <c r="E51" i="22"/>
  <c r="E50" i="22"/>
  <c r="E49" i="22"/>
  <c r="E48" i="22"/>
  <c r="E47" i="22"/>
  <c r="E46" i="22"/>
  <c r="E45" i="22"/>
  <c r="E44" i="22"/>
  <c r="E43" i="22"/>
  <c r="E42" i="22"/>
  <c r="E41" i="22"/>
  <c r="E40" i="22"/>
  <c r="E39" i="22"/>
  <c r="E38" i="22"/>
  <c r="E37" i="22"/>
  <c r="E36" i="22"/>
  <c r="E35" i="22"/>
  <c r="E34" i="22"/>
  <c r="E33" i="22"/>
  <c r="E32" i="22"/>
  <c r="E31" i="22"/>
  <c r="L30" i="22"/>
  <c r="L6" i="22" s="1"/>
  <c r="J30" i="22"/>
  <c r="J6" i="22" s="1"/>
  <c r="I30" i="22"/>
  <c r="I3" i="22" s="1"/>
  <c r="E30" i="22"/>
  <c r="E29" i="22"/>
  <c r="E28" i="22"/>
  <c r="E27" i="22"/>
  <c r="E26" i="22"/>
  <c r="E25" i="22"/>
  <c r="E24" i="22"/>
  <c r="E23" i="22"/>
  <c r="E22" i="22"/>
  <c r="E21" i="22"/>
  <c r="E20" i="22"/>
  <c r="E19" i="22"/>
  <c r="E18" i="22"/>
  <c r="E17" i="22"/>
  <c r="E16" i="22"/>
  <c r="E15" i="22"/>
  <c r="E14" i="22"/>
  <c r="E13" i="22"/>
  <c r="E12" i="22"/>
  <c r="E11" i="22"/>
  <c r="E10" i="22"/>
  <c r="E9" i="22"/>
  <c r="E8" i="22"/>
  <c r="E7" i="22"/>
  <c r="E6" i="22"/>
  <c r="E5" i="22"/>
  <c r="E4" i="22"/>
  <c r="K30" i="21"/>
  <c r="J30" i="21"/>
  <c r="J3" i="21" s="1"/>
  <c r="E323" i="21"/>
  <c r="E322" i="21"/>
  <c r="E321" i="21"/>
  <c r="E320" i="21"/>
  <c r="E319" i="21"/>
  <c r="E318" i="21"/>
  <c r="E317" i="21"/>
  <c r="E316" i="21"/>
  <c r="E315" i="21"/>
  <c r="E314" i="21"/>
  <c r="E313" i="21"/>
  <c r="E312" i="21"/>
  <c r="E311" i="21"/>
  <c r="E310" i="21"/>
  <c r="E309" i="21"/>
  <c r="E308" i="21"/>
  <c r="E307" i="21"/>
  <c r="E306" i="21"/>
  <c r="E305" i="21"/>
  <c r="E304" i="21"/>
  <c r="E303" i="21"/>
  <c r="E302" i="21"/>
  <c r="E301" i="21"/>
  <c r="E300" i="21"/>
  <c r="E299" i="21"/>
  <c r="E298" i="21"/>
  <c r="E297" i="21"/>
  <c r="E296" i="21"/>
  <c r="E295" i="21"/>
  <c r="E294" i="21"/>
  <c r="E293" i="21"/>
  <c r="E292" i="21"/>
  <c r="E291" i="21"/>
  <c r="E290" i="21"/>
  <c r="E289" i="21"/>
  <c r="E288" i="21"/>
  <c r="E287" i="21"/>
  <c r="E286" i="21"/>
  <c r="E285" i="21"/>
  <c r="E284" i="21"/>
  <c r="E283" i="21"/>
  <c r="E282" i="21"/>
  <c r="E281" i="21"/>
  <c r="E280" i="21"/>
  <c r="E279" i="21"/>
  <c r="E278" i="21"/>
  <c r="E277" i="21"/>
  <c r="E276" i="21"/>
  <c r="E275" i="21"/>
  <c r="E274" i="21"/>
  <c r="E273" i="21"/>
  <c r="E272" i="21"/>
  <c r="E271" i="21"/>
  <c r="E270" i="21"/>
  <c r="E269" i="21"/>
  <c r="E268" i="21"/>
  <c r="E267" i="21"/>
  <c r="E266" i="21"/>
  <c r="E265" i="21"/>
  <c r="E264" i="21"/>
  <c r="E263" i="21"/>
  <c r="E262" i="21"/>
  <c r="E261" i="21"/>
  <c r="E260" i="21"/>
  <c r="E259" i="21"/>
  <c r="E258" i="21"/>
  <c r="E257" i="21"/>
  <c r="E256" i="21"/>
  <c r="E255" i="21"/>
  <c r="E254" i="21"/>
  <c r="E253" i="21"/>
  <c r="E252" i="21"/>
  <c r="E251" i="21"/>
  <c r="E250" i="21"/>
  <c r="E249" i="21"/>
  <c r="E248" i="21"/>
  <c r="E247" i="21"/>
  <c r="E246" i="21"/>
  <c r="E245" i="21"/>
  <c r="E244" i="21"/>
  <c r="E243" i="21"/>
  <c r="E242" i="21"/>
  <c r="E241" i="21"/>
  <c r="E240" i="21"/>
  <c r="E239" i="21"/>
  <c r="E238" i="21"/>
  <c r="E237" i="21"/>
  <c r="E236" i="21"/>
  <c r="E235" i="21"/>
  <c r="E234" i="21"/>
  <c r="E233" i="21"/>
  <c r="E232" i="21"/>
  <c r="E231" i="21"/>
  <c r="E230" i="21"/>
  <c r="E229" i="21"/>
  <c r="E228" i="21"/>
  <c r="E227" i="21"/>
  <c r="E226" i="21"/>
  <c r="E225" i="21"/>
  <c r="E224" i="21"/>
  <c r="E223" i="21"/>
  <c r="E222" i="21"/>
  <c r="E221" i="21"/>
  <c r="E220" i="21"/>
  <c r="E219" i="21"/>
  <c r="E218" i="21"/>
  <c r="E217" i="21"/>
  <c r="E216" i="21"/>
  <c r="E215" i="21"/>
  <c r="E214" i="21"/>
  <c r="E213" i="21"/>
  <c r="E212" i="21"/>
  <c r="E211" i="21"/>
  <c r="E210" i="21"/>
  <c r="E209" i="21"/>
  <c r="E208" i="21"/>
  <c r="E207" i="21"/>
  <c r="E206" i="21"/>
  <c r="E205" i="21"/>
  <c r="E204" i="21"/>
  <c r="E203" i="21"/>
  <c r="E202" i="21"/>
  <c r="E201" i="21"/>
  <c r="E200" i="21"/>
  <c r="E199" i="21"/>
  <c r="E198" i="21"/>
  <c r="E197" i="21"/>
  <c r="E196" i="21"/>
  <c r="E195" i="21"/>
  <c r="E194" i="21"/>
  <c r="E193" i="21"/>
  <c r="E192" i="21"/>
  <c r="E191" i="21"/>
  <c r="E190" i="21"/>
  <c r="E189" i="21"/>
  <c r="E188" i="21"/>
  <c r="E187" i="21"/>
  <c r="E186" i="21"/>
  <c r="E185" i="21"/>
  <c r="E184" i="21"/>
  <c r="E183" i="21"/>
  <c r="E182" i="21"/>
  <c r="E181" i="21"/>
  <c r="E180" i="21"/>
  <c r="E179" i="21"/>
  <c r="E178" i="21"/>
  <c r="E177" i="21"/>
  <c r="E176" i="21"/>
  <c r="E175" i="21"/>
  <c r="E174" i="21"/>
  <c r="E173" i="21"/>
  <c r="E172" i="21"/>
  <c r="E171" i="21"/>
  <c r="E170" i="21"/>
  <c r="E169" i="21"/>
  <c r="E168" i="21"/>
  <c r="E167" i="21"/>
  <c r="E166" i="21"/>
  <c r="E165" i="21"/>
  <c r="E164" i="21"/>
  <c r="E163" i="21"/>
  <c r="E162" i="21"/>
  <c r="E161" i="21"/>
  <c r="E160" i="21"/>
  <c r="E159" i="21"/>
  <c r="E158" i="21"/>
  <c r="E157" i="21"/>
  <c r="E156" i="21"/>
  <c r="E155" i="21"/>
  <c r="E154" i="21"/>
  <c r="E153" i="21"/>
  <c r="E152" i="21"/>
  <c r="E151" i="21"/>
  <c r="E150" i="21"/>
  <c r="E149" i="21"/>
  <c r="E148" i="21"/>
  <c r="E147" i="21"/>
  <c r="E146" i="21"/>
  <c r="E145" i="21"/>
  <c r="E144" i="21"/>
  <c r="E143" i="21"/>
  <c r="E142" i="21"/>
  <c r="E141" i="21"/>
  <c r="E140" i="21"/>
  <c r="E139" i="21"/>
  <c r="E138" i="21"/>
  <c r="E137" i="21"/>
  <c r="E136" i="21"/>
  <c r="E135" i="21"/>
  <c r="E134" i="21"/>
  <c r="E133" i="21"/>
  <c r="E132" i="21"/>
  <c r="E131" i="21"/>
  <c r="E130" i="21"/>
  <c r="E129" i="21"/>
  <c r="E128" i="21"/>
  <c r="E127" i="21"/>
  <c r="E126" i="21"/>
  <c r="E125" i="21"/>
  <c r="E124" i="21"/>
  <c r="E123" i="21"/>
  <c r="E122" i="21"/>
  <c r="E121" i="21"/>
  <c r="E120" i="21"/>
  <c r="E119" i="21"/>
  <c r="E118" i="21"/>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L30" i="21"/>
  <c r="L3" i="21" s="1"/>
  <c r="L9" i="21" s="1"/>
  <c r="I30" i="21"/>
  <c r="I6" i="21" s="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J30" i="20"/>
  <c r="E323" i="20"/>
  <c r="E322" i="20"/>
  <c r="E321" i="20"/>
  <c r="E320" i="20"/>
  <c r="E319" i="20"/>
  <c r="E318" i="20"/>
  <c r="E317" i="20"/>
  <c r="E316" i="20"/>
  <c r="E315" i="20"/>
  <c r="E314" i="20"/>
  <c r="E313" i="20"/>
  <c r="E312" i="20"/>
  <c r="E311" i="20"/>
  <c r="E310" i="20"/>
  <c r="E309" i="20"/>
  <c r="E308" i="20"/>
  <c r="E307" i="20"/>
  <c r="E306" i="20"/>
  <c r="E305" i="20"/>
  <c r="E304" i="20"/>
  <c r="E303" i="20"/>
  <c r="E302" i="20"/>
  <c r="E301" i="20"/>
  <c r="E300" i="20"/>
  <c r="E299" i="20"/>
  <c r="E298" i="20"/>
  <c r="E297" i="20"/>
  <c r="E296" i="20"/>
  <c r="E295" i="20"/>
  <c r="E294" i="20"/>
  <c r="E293" i="20"/>
  <c r="E292" i="20"/>
  <c r="E291" i="20"/>
  <c r="E290" i="20"/>
  <c r="E289" i="20"/>
  <c r="E288" i="20"/>
  <c r="E287" i="20"/>
  <c r="E286" i="20"/>
  <c r="E285" i="20"/>
  <c r="E284" i="20"/>
  <c r="E283" i="20"/>
  <c r="E282" i="20"/>
  <c r="E281" i="20"/>
  <c r="E280" i="20"/>
  <c r="E279" i="20"/>
  <c r="E278" i="20"/>
  <c r="E277" i="20"/>
  <c r="E276" i="20"/>
  <c r="E275" i="20"/>
  <c r="E274" i="20"/>
  <c r="E273" i="20"/>
  <c r="E272" i="20"/>
  <c r="E271" i="20"/>
  <c r="E270" i="20"/>
  <c r="E269" i="20"/>
  <c r="E268" i="20"/>
  <c r="E267" i="20"/>
  <c r="E266" i="20"/>
  <c r="E265" i="20"/>
  <c r="E264" i="20"/>
  <c r="E263" i="20"/>
  <c r="E262" i="20"/>
  <c r="E261" i="20"/>
  <c r="E260" i="20"/>
  <c r="E259" i="20"/>
  <c r="E258" i="20"/>
  <c r="E257" i="20"/>
  <c r="E256" i="20"/>
  <c r="E255" i="20"/>
  <c r="E254" i="20"/>
  <c r="E253" i="20"/>
  <c r="E252" i="20"/>
  <c r="E251" i="20"/>
  <c r="E250" i="20"/>
  <c r="E249" i="20"/>
  <c r="E248" i="20"/>
  <c r="E247" i="20"/>
  <c r="E246" i="20"/>
  <c r="E245" i="20"/>
  <c r="E244" i="20"/>
  <c r="E243" i="20"/>
  <c r="E242" i="20"/>
  <c r="E241" i="20"/>
  <c r="E240" i="20"/>
  <c r="E239" i="20"/>
  <c r="E238" i="20"/>
  <c r="E237" i="20"/>
  <c r="E236" i="20"/>
  <c r="E235" i="20"/>
  <c r="E234" i="20"/>
  <c r="E233" i="20"/>
  <c r="E232" i="20"/>
  <c r="E231" i="20"/>
  <c r="E230" i="20"/>
  <c r="E229" i="20"/>
  <c r="E228" i="20"/>
  <c r="E227" i="20"/>
  <c r="E226" i="20"/>
  <c r="E225" i="20"/>
  <c r="E224" i="20"/>
  <c r="E223" i="20"/>
  <c r="E222" i="20"/>
  <c r="E221" i="20"/>
  <c r="E220" i="20"/>
  <c r="E219" i="20"/>
  <c r="E218" i="20"/>
  <c r="E217" i="20"/>
  <c r="E216" i="20"/>
  <c r="E215" i="20"/>
  <c r="E214" i="20"/>
  <c r="E213" i="20"/>
  <c r="E212" i="20"/>
  <c r="E211" i="20"/>
  <c r="E210" i="20"/>
  <c r="E209" i="20"/>
  <c r="E208" i="20"/>
  <c r="E207" i="20"/>
  <c r="E206" i="20"/>
  <c r="E205" i="20"/>
  <c r="E204" i="20"/>
  <c r="E203" i="20"/>
  <c r="E202" i="20"/>
  <c r="E201" i="20"/>
  <c r="E200" i="20"/>
  <c r="E199" i="20"/>
  <c r="E198" i="20"/>
  <c r="E197" i="20"/>
  <c r="E196" i="20"/>
  <c r="E195" i="20"/>
  <c r="E194" i="20"/>
  <c r="E193" i="20"/>
  <c r="E192" i="20"/>
  <c r="E191" i="20"/>
  <c r="E190" i="20"/>
  <c r="E189" i="20"/>
  <c r="E188" i="20"/>
  <c r="E187" i="20"/>
  <c r="E186" i="20"/>
  <c r="E185" i="20"/>
  <c r="E184" i="20"/>
  <c r="E183" i="20"/>
  <c r="E182" i="20"/>
  <c r="E181" i="20"/>
  <c r="E180" i="20"/>
  <c r="E179" i="20"/>
  <c r="E178" i="20"/>
  <c r="E177" i="20"/>
  <c r="E176" i="20"/>
  <c r="E175" i="20"/>
  <c r="E174" i="20"/>
  <c r="E173" i="20"/>
  <c r="E172" i="20"/>
  <c r="E171" i="20"/>
  <c r="E170" i="20"/>
  <c r="E169" i="20"/>
  <c r="E168" i="20"/>
  <c r="E167" i="20"/>
  <c r="E166" i="20"/>
  <c r="E165" i="20"/>
  <c r="E164" i="20"/>
  <c r="E163" i="20"/>
  <c r="E162" i="20"/>
  <c r="E161" i="20"/>
  <c r="E160" i="20"/>
  <c r="E159" i="20"/>
  <c r="E158" i="20"/>
  <c r="E157" i="20"/>
  <c r="E156" i="20"/>
  <c r="E155" i="20"/>
  <c r="E154" i="20"/>
  <c r="E153" i="20"/>
  <c r="E152" i="20"/>
  <c r="E151" i="20"/>
  <c r="E150" i="20"/>
  <c r="E149" i="20"/>
  <c r="E148" i="20"/>
  <c r="E147" i="20"/>
  <c r="E146" i="20"/>
  <c r="E145" i="20"/>
  <c r="E144" i="20"/>
  <c r="E143" i="20"/>
  <c r="E142" i="20"/>
  <c r="E141" i="20"/>
  <c r="E140" i="20"/>
  <c r="E139" i="20"/>
  <c r="E138" i="20"/>
  <c r="E137" i="20"/>
  <c r="E136" i="20"/>
  <c r="E135" i="20"/>
  <c r="E134" i="20"/>
  <c r="E133" i="20"/>
  <c r="E132" i="20"/>
  <c r="E131" i="20"/>
  <c r="E130" i="20"/>
  <c r="E129" i="20"/>
  <c r="E128" i="20"/>
  <c r="E127" i="20"/>
  <c r="E126" i="20"/>
  <c r="E125" i="20"/>
  <c r="E124" i="20"/>
  <c r="E123" i="20"/>
  <c r="E122" i="20"/>
  <c r="E121" i="20"/>
  <c r="E120" i="20"/>
  <c r="E119" i="20"/>
  <c r="E118" i="20"/>
  <c r="E117" i="20"/>
  <c r="E116" i="20"/>
  <c r="E115" i="20"/>
  <c r="E114" i="20"/>
  <c r="E113" i="20"/>
  <c r="E112" i="20"/>
  <c r="E111" i="20"/>
  <c r="E110" i="20"/>
  <c r="E109" i="20"/>
  <c r="E108" i="20"/>
  <c r="E107" i="20"/>
  <c r="E106" i="20"/>
  <c r="E105" i="20"/>
  <c r="E104" i="20"/>
  <c r="E103" i="20"/>
  <c r="E102" i="20"/>
  <c r="E101" i="20"/>
  <c r="E100" i="20"/>
  <c r="E99" i="20"/>
  <c r="E98" i="20"/>
  <c r="E97" i="20"/>
  <c r="E96" i="20"/>
  <c r="E95" i="20"/>
  <c r="E94" i="20"/>
  <c r="E93" i="20"/>
  <c r="E92" i="20"/>
  <c r="E91" i="20"/>
  <c r="E90" i="20"/>
  <c r="E89" i="20"/>
  <c r="E88" i="20"/>
  <c r="E87" i="20"/>
  <c r="E86" i="20"/>
  <c r="E85" i="20"/>
  <c r="E84" i="20"/>
  <c r="E83" i="20"/>
  <c r="E82" i="20"/>
  <c r="E81" i="20"/>
  <c r="E80" i="20"/>
  <c r="E79" i="20"/>
  <c r="E78" i="20"/>
  <c r="E77" i="20"/>
  <c r="E76" i="20"/>
  <c r="E75" i="20"/>
  <c r="E74" i="20"/>
  <c r="E73" i="20"/>
  <c r="E72" i="20"/>
  <c r="E71" i="20"/>
  <c r="E70" i="20"/>
  <c r="E69" i="20"/>
  <c r="E68" i="20"/>
  <c r="E67" i="20"/>
  <c r="E66" i="20"/>
  <c r="E65" i="20"/>
  <c r="E64" i="20"/>
  <c r="E63" i="20"/>
  <c r="E62" i="20"/>
  <c r="E61" i="20"/>
  <c r="E60" i="20"/>
  <c r="E59" i="20"/>
  <c r="E58" i="20"/>
  <c r="E57" i="20"/>
  <c r="E56" i="20"/>
  <c r="E55" i="20"/>
  <c r="E54" i="20"/>
  <c r="E53" i="20"/>
  <c r="E52" i="20"/>
  <c r="E51" i="20"/>
  <c r="E50" i="20"/>
  <c r="E49" i="20"/>
  <c r="E48" i="20"/>
  <c r="E47" i="20"/>
  <c r="E46" i="20"/>
  <c r="E45" i="20"/>
  <c r="E44" i="20"/>
  <c r="E43" i="20"/>
  <c r="E42" i="20"/>
  <c r="E41" i="20"/>
  <c r="E40" i="20"/>
  <c r="E39" i="20"/>
  <c r="E38" i="20"/>
  <c r="E37" i="20"/>
  <c r="E36" i="20"/>
  <c r="E35" i="20"/>
  <c r="E34" i="20"/>
  <c r="E33" i="20"/>
  <c r="E32" i="20"/>
  <c r="E31" i="20"/>
  <c r="L30" i="20"/>
  <c r="L24" i="20" s="1"/>
  <c r="K30" i="20"/>
  <c r="K6" i="20" s="1"/>
  <c r="I30" i="20"/>
  <c r="I24" i="20" s="1"/>
  <c r="E30" i="20"/>
  <c r="E29" i="20"/>
  <c r="E28" i="20"/>
  <c r="E27" i="20"/>
  <c r="E26" i="20"/>
  <c r="E25" i="20"/>
  <c r="E24" i="20"/>
  <c r="E23" i="20"/>
  <c r="E22" i="20"/>
  <c r="E21" i="20"/>
  <c r="E20" i="20"/>
  <c r="E19" i="20"/>
  <c r="E18" i="20"/>
  <c r="E17" i="20"/>
  <c r="E16" i="20"/>
  <c r="E15" i="20"/>
  <c r="E14" i="20"/>
  <c r="E13" i="20"/>
  <c r="E12" i="20"/>
  <c r="E11" i="20"/>
  <c r="E10" i="20"/>
  <c r="E9" i="20"/>
  <c r="E8" i="20"/>
  <c r="E7" i="20"/>
  <c r="E6" i="20"/>
  <c r="E5" i="20"/>
  <c r="E4" i="20"/>
  <c r="J30" i="19"/>
  <c r="J3" i="19" s="1"/>
  <c r="I30" i="19"/>
  <c r="E323" i="19"/>
  <c r="E322" i="19"/>
  <c r="E321" i="19"/>
  <c r="E320" i="19"/>
  <c r="E319" i="19"/>
  <c r="E318" i="19"/>
  <c r="E317" i="19"/>
  <c r="E316" i="19"/>
  <c r="E315" i="19"/>
  <c r="E314" i="19"/>
  <c r="E313" i="19"/>
  <c r="E312" i="19"/>
  <c r="E311" i="19"/>
  <c r="E310" i="19"/>
  <c r="E309" i="19"/>
  <c r="E308" i="19"/>
  <c r="E307" i="19"/>
  <c r="E306" i="19"/>
  <c r="E305" i="19"/>
  <c r="E304" i="19"/>
  <c r="E303" i="19"/>
  <c r="E302" i="19"/>
  <c r="E301" i="19"/>
  <c r="E300" i="19"/>
  <c r="E299" i="19"/>
  <c r="E298" i="19"/>
  <c r="E297" i="19"/>
  <c r="E296" i="19"/>
  <c r="E295" i="19"/>
  <c r="E294" i="19"/>
  <c r="E293" i="19"/>
  <c r="E292" i="19"/>
  <c r="E291" i="19"/>
  <c r="E290" i="19"/>
  <c r="E289" i="19"/>
  <c r="E288" i="19"/>
  <c r="E287" i="19"/>
  <c r="E286" i="19"/>
  <c r="E285" i="19"/>
  <c r="E284" i="19"/>
  <c r="E283" i="19"/>
  <c r="E282" i="19"/>
  <c r="E281" i="19"/>
  <c r="E280" i="19"/>
  <c r="E279" i="19"/>
  <c r="E278" i="19"/>
  <c r="E277" i="19"/>
  <c r="E276" i="19"/>
  <c r="E275" i="19"/>
  <c r="E274" i="19"/>
  <c r="E273" i="19"/>
  <c r="E272" i="19"/>
  <c r="E271" i="19"/>
  <c r="E270" i="19"/>
  <c r="E269" i="19"/>
  <c r="E268" i="19"/>
  <c r="E267" i="19"/>
  <c r="E266" i="19"/>
  <c r="E265" i="19"/>
  <c r="E264" i="19"/>
  <c r="E263" i="19"/>
  <c r="E262" i="19"/>
  <c r="E261" i="19"/>
  <c r="E260" i="19"/>
  <c r="E259" i="19"/>
  <c r="E258" i="19"/>
  <c r="E257" i="19"/>
  <c r="E256" i="19"/>
  <c r="E255" i="19"/>
  <c r="E254" i="19"/>
  <c r="E253" i="19"/>
  <c r="E252" i="19"/>
  <c r="E251" i="19"/>
  <c r="E250" i="19"/>
  <c r="E249" i="19"/>
  <c r="E248" i="19"/>
  <c r="E247" i="19"/>
  <c r="E246" i="19"/>
  <c r="E245" i="19"/>
  <c r="E244" i="19"/>
  <c r="E243" i="19"/>
  <c r="E242" i="19"/>
  <c r="E241" i="19"/>
  <c r="E240" i="19"/>
  <c r="E239" i="19"/>
  <c r="E238" i="19"/>
  <c r="E237" i="19"/>
  <c r="E236" i="19"/>
  <c r="E235" i="19"/>
  <c r="E234" i="19"/>
  <c r="E233" i="19"/>
  <c r="E232" i="19"/>
  <c r="E231" i="19"/>
  <c r="E230" i="19"/>
  <c r="E229" i="19"/>
  <c r="E228" i="19"/>
  <c r="E227" i="19"/>
  <c r="E226" i="19"/>
  <c r="E225" i="19"/>
  <c r="E224" i="19"/>
  <c r="E223" i="19"/>
  <c r="E222" i="19"/>
  <c r="E221" i="19"/>
  <c r="E220" i="19"/>
  <c r="E219" i="19"/>
  <c r="E218" i="19"/>
  <c r="E217" i="19"/>
  <c r="E216" i="19"/>
  <c r="E215" i="19"/>
  <c r="E214" i="19"/>
  <c r="E213" i="19"/>
  <c r="E212" i="19"/>
  <c r="E211" i="19"/>
  <c r="E210" i="19"/>
  <c r="E209" i="19"/>
  <c r="E208" i="19"/>
  <c r="E207" i="19"/>
  <c r="E206" i="19"/>
  <c r="E205" i="19"/>
  <c r="E204" i="19"/>
  <c r="E203" i="19"/>
  <c r="E202" i="19"/>
  <c r="E201" i="19"/>
  <c r="E200" i="19"/>
  <c r="E199" i="19"/>
  <c r="E198" i="19"/>
  <c r="E197" i="19"/>
  <c r="E196" i="19"/>
  <c r="E195" i="19"/>
  <c r="E194" i="19"/>
  <c r="E193" i="19"/>
  <c r="E192" i="19"/>
  <c r="E191" i="19"/>
  <c r="E190" i="19"/>
  <c r="E189" i="19"/>
  <c r="E188" i="19"/>
  <c r="E187" i="19"/>
  <c r="E186" i="19"/>
  <c r="E185" i="19"/>
  <c r="E184" i="19"/>
  <c r="E183" i="19"/>
  <c r="E182" i="19"/>
  <c r="E181" i="19"/>
  <c r="E180" i="19"/>
  <c r="E179" i="19"/>
  <c r="E178"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52" i="19"/>
  <c r="E151" i="19"/>
  <c r="E150" i="19"/>
  <c r="E149" i="19"/>
  <c r="E148" i="19"/>
  <c r="E147" i="19"/>
  <c r="E146" i="19"/>
  <c r="E145" i="19"/>
  <c r="E144" i="19"/>
  <c r="E143" i="19"/>
  <c r="E142" i="19"/>
  <c r="E141" i="19"/>
  <c r="E140" i="19"/>
  <c r="E139" i="19"/>
  <c r="E138" i="19"/>
  <c r="E137" i="19"/>
  <c r="E136" i="19"/>
  <c r="E135" i="19"/>
  <c r="E134" i="19"/>
  <c r="E133" i="19"/>
  <c r="E132" i="19"/>
  <c r="E131" i="19"/>
  <c r="E130" i="19"/>
  <c r="E129" i="19"/>
  <c r="E128" i="19"/>
  <c r="E127" i="19"/>
  <c r="E126" i="19"/>
  <c r="E125" i="19"/>
  <c r="E124" i="19"/>
  <c r="E123" i="19"/>
  <c r="E122" i="19"/>
  <c r="E121" i="19"/>
  <c r="E120" i="19"/>
  <c r="E119" i="19"/>
  <c r="E118" i="19"/>
  <c r="E117" i="19"/>
  <c r="E116" i="19"/>
  <c r="E115" i="19"/>
  <c r="E114" i="19"/>
  <c r="E113" i="19"/>
  <c r="E112" i="19"/>
  <c r="E111" i="19"/>
  <c r="E110" i="19"/>
  <c r="E109" i="19"/>
  <c r="E108" i="19"/>
  <c r="E107" i="19"/>
  <c r="E106" i="19"/>
  <c r="E105" i="19"/>
  <c r="E104" i="19"/>
  <c r="E103" i="19"/>
  <c r="E102" i="19"/>
  <c r="E101" i="19"/>
  <c r="E100" i="19"/>
  <c r="E99" i="19"/>
  <c r="E98" i="19"/>
  <c r="E97" i="19"/>
  <c r="E96" i="19"/>
  <c r="E95" i="19"/>
  <c r="E94" i="19"/>
  <c r="E93" i="19"/>
  <c r="E92" i="19"/>
  <c r="E91" i="19"/>
  <c r="E90" i="19"/>
  <c r="E89" i="19"/>
  <c r="E88" i="19"/>
  <c r="E87" i="19"/>
  <c r="E86" i="19"/>
  <c r="E85" i="19"/>
  <c r="E84" i="19"/>
  <c r="E83" i="19"/>
  <c r="E82" i="19"/>
  <c r="E81" i="19"/>
  <c r="E80" i="19"/>
  <c r="E79" i="19"/>
  <c r="E78" i="19"/>
  <c r="E77" i="19"/>
  <c r="E76" i="19"/>
  <c r="E75" i="19"/>
  <c r="E74" i="19"/>
  <c r="E73" i="19"/>
  <c r="E72" i="19"/>
  <c r="E71" i="19"/>
  <c r="E70" i="19"/>
  <c r="E69" i="19"/>
  <c r="E68" i="19"/>
  <c r="E67" i="19"/>
  <c r="E66" i="19"/>
  <c r="E65" i="19"/>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L30" i="19"/>
  <c r="L3" i="19" s="1"/>
  <c r="K30" i="19"/>
  <c r="K6" i="19" s="1"/>
  <c r="E30" i="19"/>
  <c r="E29" i="19"/>
  <c r="E28" i="19"/>
  <c r="E27" i="19"/>
  <c r="E26" i="19"/>
  <c r="E25" i="19"/>
  <c r="E24" i="19"/>
  <c r="E23" i="19"/>
  <c r="E22" i="19"/>
  <c r="E21" i="19"/>
  <c r="E20" i="19"/>
  <c r="E19" i="19"/>
  <c r="E18" i="19"/>
  <c r="E17" i="19"/>
  <c r="E16" i="19"/>
  <c r="E15" i="19"/>
  <c r="E14" i="19"/>
  <c r="E13" i="19"/>
  <c r="E12" i="19"/>
  <c r="E11" i="19"/>
  <c r="E10" i="19"/>
  <c r="E9" i="19"/>
  <c r="E8" i="19"/>
  <c r="E7" i="19"/>
  <c r="E6" i="19"/>
  <c r="E5" i="19"/>
  <c r="E4" i="19"/>
  <c r="I30" i="16"/>
  <c r="I3" i="16" s="1"/>
  <c r="I30" i="17"/>
  <c r="I3" i="17" s="1"/>
  <c r="E323" i="17"/>
  <c r="E322" i="17"/>
  <c r="E321" i="17"/>
  <c r="E320" i="17"/>
  <c r="E319" i="17"/>
  <c r="E318" i="17"/>
  <c r="E317" i="17"/>
  <c r="E316" i="17"/>
  <c r="E315" i="17"/>
  <c r="E314" i="17"/>
  <c r="E313" i="17"/>
  <c r="E312" i="17"/>
  <c r="E311" i="17"/>
  <c r="E310" i="17"/>
  <c r="E309" i="17"/>
  <c r="E308" i="17"/>
  <c r="E307" i="17"/>
  <c r="E306" i="17"/>
  <c r="E305" i="17"/>
  <c r="E304" i="17"/>
  <c r="E303" i="17"/>
  <c r="E302" i="17"/>
  <c r="E301" i="17"/>
  <c r="E300" i="17"/>
  <c r="E299" i="17"/>
  <c r="E298" i="17"/>
  <c r="E297" i="17"/>
  <c r="E296" i="17"/>
  <c r="E295" i="17"/>
  <c r="E294" i="17"/>
  <c r="E293" i="17"/>
  <c r="E292" i="17"/>
  <c r="E291" i="17"/>
  <c r="E290" i="17"/>
  <c r="E289" i="17"/>
  <c r="E288" i="17"/>
  <c r="E287" i="17"/>
  <c r="E286" i="17"/>
  <c r="E285" i="17"/>
  <c r="E284" i="17"/>
  <c r="E283" i="17"/>
  <c r="E282" i="17"/>
  <c r="E281" i="17"/>
  <c r="E280" i="17"/>
  <c r="E279" i="17"/>
  <c r="E278" i="17"/>
  <c r="E277" i="17"/>
  <c r="E276" i="17"/>
  <c r="E275" i="17"/>
  <c r="E274" i="17"/>
  <c r="E273" i="17"/>
  <c r="E272" i="17"/>
  <c r="E271" i="17"/>
  <c r="E270" i="17"/>
  <c r="E269" i="17"/>
  <c r="E268" i="17"/>
  <c r="E267" i="17"/>
  <c r="E266" i="17"/>
  <c r="E265" i="17"/>
  <c r="E264" i="17"/>
  <c r="E263" i="17"/>
  <c r="E262" i="17"/>
  <c r="E261" i="17"/>
  <c r="E260" i="17"/>
  <c r="E259" i="17"/>
  <c r="E258" i="17"/>
  <c r="E257" i="17"/>
  <c r="E256" i="17"/>
  <c r="E255" i="17"/>
  <c r="E254" i="17"/>
  <c r="E253" i="17"/>
  <c r="E252" i="17"/>
  <c r="E251" i="17"/>
  <c r="E250" i="17"/>
  <c r="E249" i="17"/>
  <c r="E248" i="17"/>
  <c r="E247" i="17"/>
  <c r="E246" i="17"/>
  <c r="E245" i="17"/>
  <c r="E244" i="17"/>
  <c r="E243" i="17"/>
  <c r="E242" i="17"/>
  <c r="E241" i="17"/>
  <c r="E240" i="17"/>
  <c r="E239" i="17"/>
  <c r="E238" i="17"/>
  <c r="E237" i="17"/>
  <c r="E236" i="17"/>
  <c r="E235" i="17"/>
  <c r="E234" i="17"/>
  <c r="E233" i="17"/>
  <c r="E232" i="17"/>
  <c r="E231" i="17"/>
  <c r="E230" i="17"/>
  <c r="E229" i="17"/>
  <c r="E228" i="17"/>
  <c r="E227" i="17"/>
  <c r="E226" i="17"/>
  <c r="E225" i="17"/>
  <c r="E224" i="17"/>
  <c r="E223" i="17"/>
  <c r="E222" i="17"/>
  <c r="E221" i="17"/>
  <c r="E220" i="17"/>
  <c r="E219" i="17"/>
  <c r="E218" i="17"/>
  <c r="E217" i="17"/>
  <c r="E216" i="17"/>
  <c r="E215" i="17"/>
  <c r="E214" i="17"/>
  <c r="E213" i="17"/>
  <c r="E212" i="17"/>
  <c r="E211" i="17"/>
  <c r="E210" i="17"/>
  <c r="E209" i="17"/>
  <c r="E208" i="17"/>
  <c r="E207" i="17"/>
  <c r="E206" i="17"/>
  <c r="E205" i="17"/>
  <c r="E204" i="17"/>
  <c r="E203" i="17"/>
  <c r="E202" i="17"/>
  <c r="E201" i="17"/>
  <c r="E200" i="17"/>
  <c r="E199" i="17"/>
  <c r="E198" i="17"/>
  <c r="E197" i="17"/>
  <c r="E196" i="17"/>
  <c r="E195" i="17"/>
  <c r="E194" i="17"/>
  <c r="E193" i="17"/>
  <c r="E192" i="17"/>
  <c r="E191" i="17"/>
  <c r="E190" i="17"/>
  <c r="E189" i="17"/>
  <c r="E188" i="17"/>
  <c r="E187" i="17"/>
  <c r="E186" i="17"/>
  <c r="E185" i="17"/>
  <c r="E184" i="17"/>
  <c r="E183" i="17"/>
  <c r="E182" i="17"/>
  <c r="E181" i="17"/>
  <c r="E180" i="17"/>
  <c r="E179" i="17"/>
  <c r="E178" i="17"/>
  <c r="E177" i="17"/>
  <c r="E176" i="17"/>
  <c r="E175" i="17"/>
  <c r="E174" i="17"/>
  <c r="E173" i="17"/>
  <c r="E172" i="17"/>
  <c r="E171" i="17"/>
  <c r="E170" i="17"/>
  <c r="E169" i="17"/>
  <c r="E168" i="17"/>
  <c r="E167" i="17"/>
  <c r="E166" i="17"/>
  <c r="E165" i="17"/>
  <c r="E164" i="17"/>
  <c r="E163" i="17"/>
  <c r="E162" i="17"/>
  <c r="E161" i="17"/>
  <c r="E160" i="17"/>
  <c r="E159" i="17"/>
  <c r="E158" i="17"/>
  <c r="E157" i="17"/>
  <c r="E156" i="17"/>
  <c r="E155" i="17"/>
  <c r="E154" i="17"/>
  <c r="E153" i="17"/>
  <c r="E152" i="17"/>
  <c r="E151" i="17"/>
  <c r="E150" i="17"/>
  <c r="E149" i="17"/>
  <c r="E148" i="17"/>
  <c r="E147" i="17"/>
  <c r="E146" i="17"/>
  <c r="E145" i="17"/>
  <c r="E144" i="17"/>
  <c r="E143" i="17"/>
  <c r="E142" i="17"/>
  <c r="E141" i="17"/>
  <c r="E140" i="17"/>
  <c r="E139" i="17"/>
  <c r="E138" i="17"/>
  <c r="E137" i="17"/>
  <c r="E136" i="17"/>
  <c r="E135" i="17"/>
  <c r="E134" i="17"/>
  <c r="E133" i="17"/>
  <c r="E132" i="17"/>
  <c r="E131" i="17"/>
  <c r="E130" i="17"/>
  <c r="E129" i="17"/>
  <c r="E128" i="17"/>
  <c r="E127" i="17"/>
  <c r="E126" i="17"/>
  <c r="E125" i="17"/>
  <c r="E124" i="17"/>
  <c r="E123" i="17"/>
  <c r="E122" i="17"/>
  <c r="E121" i="17"/>
  <c r="E120" i="17"/>
  <c r="E119" i="17"/>
  <c r="E118" i="17"/>
  <c r="E117" i="17"/>
  <c r="E116" i="17"/>
  <c r="E115" i="17"/>
  <c r="E114" i="17"/>
  <c r="E113" i="17"/>
  <c r="E112" i="17"/>
  <c r="E111" i="17"/>
  <c r="E110" i="17"/>
  <c r="E109" i="17"/>
  <c r="E108" i="17"/>
  <c r="E107" i="17"/>
  <c r="E106" i="17"/>
  <c r="E105" i="17"/>
  <c r="E104" i="17"/>
  <c r="E103" i="17"/>
  <c r="E102" i="17"/>
  <c r="E101" i="17"/>
  <c r="E100" i="17"/>
  <c r="E99" i="17"/>
  <c r="E98" i="17"/>
  <c r="E97" i="17"/>
  <c r="E96" i="17"/>
  <c r="E95" i="17"/>
  <c r="E94" i="17"/>
  <c r="E93" i="17"/>
  <c r="E92" i="17"/>
  <c r="E91" i="17"/>
  <c r="E90" i="17"/>
  <c r="E89" i="17"/>
  <c r="E88" i="17"/>
  <c r="E87" i="17"/>
  <c r="E86" i="17"/>
  <c r="E85" i="17"/>
  <c r="E84" i="17"/>
  <c r="E83" i="17"/>
  <c r="E82" i="17"/>
  <c r="E81" i="17"/>
  <c r="E80" i="17"/>
  <c r="E79" i="17"/>
  <c r="E78" i="17"/>
  <c r="E77" i="17"/>
  <c r="E76" i="17"/>
  <c r="E75" i="17"/>
  <c r="E74" i="17"/>
  <c r="E73" i="17"/>
  <c r="E72" i="17"/>
  <c r="E71" i="17"/>
  <c r="E70" i="17"/>
  <c r="E69" i="17"/>
  <c r="E68" i="17"/>
  <c r="E67" i="17"/>
  <c r="E66" i="17"/>
  <c r="E65" i="17"/>
  <c r="E64" i="17"/>
  <c r="E63" i="17"/>
  <c r="E62" i="17"/>
  <c r="E61" i="17"/>
  <c r="E60" i="17"/>
  <c r="E59" i="17"/>
  <c r="E58" i="17"/>
  <c r="E57" i="17"/>
  <c r="E56" i="17"/>
  <c r="E55" i="17"/>
  <c r="E54" i="17"/>
  <c r="E53" i="17"/>
  <c r="E52" i="17"/>
  <c r="E51" i="17"/>
  <c r="E50" i="17"/>
  <c r="E49" i="17"/>
  <c r="E48" i="17"/>
  <c r="E47" i="17"/>
  <c r="E46" i="17"/>
  <c r="E45" i="17"/>
  <c r="E44" i="17"/>
  <c r="E43" i="17"/>
  <c r="E42" i="17"/>
  <c r="E41" i="17"/>
  <c r="E40" i="17"/>
  <c r="E39" i="17"/>
  <c r="E38" i="17"/>
  <c r="E37" i="17"/>
  <c r="E36" i="17"/>
  <c r="E35" i="17"/>
  <c r="E34" i="17"/>
  <c r="E33" i="17"/>
  <c r="E32" i="17"/>
  <c r="E31" i="17"/>
  <c r="L30" i="17"/>
  <c r="L6" i="17" s="1"/>
  <c r="K30" i="17"/>
  <c r="K6" i="17" s="1"/>
  <c r="J30" i="17"/>
  <c r="J24" i="17" s="1"/>
  <c r="E30" i="17"/>
  <c r="E29" i="17"/>
  <c r="E28" i="17"/>
  <c r="E27" i="17"/>
  <c r="E26" i="17"/>
  <c r="E25" i="17"/>
  <c r="E24" i="17"/>
  <c r="E23" i="17"/>
  <c r="E22" i="17"/>
  <c r="E21" i="17"/>
  <c r="E20" i="17"/>
  <c r="E19" i="17"/>
  <c r="E18" i="17"/>
  <c r="E17" i="17"/>
  <c r="E16" i="17"/>
  <c r="E15" i="17"/>
  <c r="E14" i="17"/>
  <c r="E13" i="17"/>
  <c r="E12" i="17"/>
  <c r="E11" i="17"/>
  <c r="E10" i="17"/>
  <c r="E9" i="17"/>
  <c r="E8" i="17"/>
  <c r="E7" i="17"/>
  <c r="E6" i="17"/>
  <c r="E5" i="17"/>
  <c r="E4" i="17"/>
  <c r="L30" i="16"/>
  <c r="L6" i="16" s="1"/>
  <c r="K30" i="16"/>
  <c r="K6" i="16" s="1"/>
  <c r="J30" i="16"/>
  <c r="J3" i="16" s="1"/>
  <c r="J9" i="16" s="1"/>
  <c r="E323" i="16"/>
  <c r="E322" i="16"/>
  <c r="E321" i="16"/>
  <c r="E320" i="16"/>
  <c r="E319" i="16"/>
  <c r="E318" i="16"/>
  <c r="E317" i="16"/>
  <c r="E316" i="16"/>
  <c r="E315" i="16"/>
  <c r="E314" i="16"/>
  <c r="E313" i="16"/>
  <c r="E312" i="16"/>
  <c r="E311" i="16"/>
  <c r="E310" i="16"/>
  <c r="E309" i="16"/>
  <c r="E308" i="16"/>
  <c r="E307" i="16"/>
  <c r="E306" i="16"/>
  <c r="E305" i="16"/>
  <c r="E304" i="16"/>
  <c r="E303" i="16"/>
  <c r="E302" i="16"/>
  <c r="E301" i="16"/>
  <c r="E300" i="16"/>
  <c r="E299" i="16"/>
  <c r="E298" i="16"/>
  <c r="E297" i="16"/>
  <c r="E296" i="16"/>
  <c r="E295" i="16"/>
  <c r="E294" i="16"/>
  <c r="E293" i="16"/>
  <c r="E292" i="16"/>
  <c r="E291" i="16"/>
  <c r="E290" i="16"/>
  <c r="E289" i="16"/>
  <c r="E288" i="16"/>
  <c r="E287" i="16"/>
  <c r="E286" i="16"/>
  <c r="E285" i="16"/>
  <c r="E284" i="16"/>
  <c r="E283" i="16"/>
  <c r="E282" i="16"/>
  <c r="E281" i="16"/>
  <c r="E280" i="16"/>
  <c r="E279" i="16"/>
  <c r="E278" i="16"/>
  <c r="E277" i="16"/>
  <c r="E276" i="16"/>
  <c r="E275" i="16"/>
  <c r="E274" i="16"/>
  <c r="E273" i="16"/>
  <c r="E272" i="16"/>
  <c r="E271" i="16"/>
  <c r="E270" i="16"/>
  <c r="E269" i="16"/>
  <c r="E268" i="16"/>
  <c r="E267" i="16"/>
  <c r="E266" i="16"/>
  <c r="E265" i="16"/>
  <c r="E264" i="16"/>
  <c r="E263" i="16"/>
  <c r="E262" i="16"/>
  <c r="E261" i="16"/>
  <c r="E260" i="16"/>
  <c r="E259" i="16"/>
  <c r="E258" i="16"/>
  <c r="E257" i="16"/>
  <c r="E256" i="16"/>
  <c r="E255" i="16"/>
  <c r="E254" i="16"/>
  <c r="E253" i="16"/>
  <c r="E252" i="16"/>
  <c r="E251" i="16"/>
  <c r="E250" i="16"/>
  <c r="E249" i="16"/>
  <c r="E248" i="16"/>
  <c r="E247" i="16"/>
  <c r="E246" i="16"/>
  <c r="E245" i="16"/>
  <c r="E244" i="16"/>
  <c r="E243" i="16"/>
  <c r="E242" i="16"/>
  <c r="E241" i="16"/>
  <c r="E240" i="16"/>
  <c r="E239" i="16"/>
  <c r="E238" i="16"/>
  <c r="E237" i="16"/>
  <c r="E236" i="16"/>
  <c r="E235" i="16"/>
  <c r="E234" i="16"/>
  <c r="E233" i="16"/>
  <c r="E232" i="16"/>
  <c r="E231" i="16"/>
  <c r="E230" i="16"/>
  <c r="E229" i="16"/>
  <c r="E228" i="16"/>
  <c r="E227" i="16"/>
  <c r="E226" i="16"/>
  <c r="E225" i="16"/>
  <c r="E224" i="16"/>
  <c r="E223" i="16"/>
  <c r="E222" i="16"/>
  <c r="E221" i="16"/>
  <c r="E2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L30" i="14"/>
  <c r="L3" i="14" s="1"/>
  <c r="K30" i="14"/>
  <c r="K24" i="14" s="1"/>
  <c r="J30" i="14"/>
  <c r="J3" i="14" s="1"/>
  <c r="I30" i="14"/>
  <c r="I3" i="14" s="1"/>
  <c r="I9" i="14" s="1"/>
  <c r="L30" i="12"/>
  <c r="K30" i="12"/>
  <c r="J30" i="12"/>
  <c r="I30" i="12"/>
  <c r="E323" i="14"/>
  <c r="E322" i="14"/>
  <c r="E321" i="14"/>
  <c r="E320" i="14"/>
  <c r="E319" i="14"/>
  <c r="E318" i="14"/>
  <c r="E317" i="14"/>
  <c r="E316" i="14"/>
  <c r="E315" i="14"/>
  <c r="E314" i="14"/>
  <c r="E313" i="14"/>
  <c r="E312" i="14"/>
  <c r="E311" i="14"/>
  <c r="E310" i="14"/>
  <c r="E309" i="14"/>
  <c r="E308" i="14"/>
  <c r="E307" i="14"/>
  <c r="E306" i="14"/>
  <c r="E305" i="14"/>
  <c r="E304" i="14"/>
  <c r="E303" i="14"/>
  <c r="E302" i="14"/>
  <c r="E301" i="14"/>
  <c r="E300" i="14"/>
  <c r="E299" i="14"/>
  <c r="E298" i="14"/>
  <c r="E297" i="14"/>
  <c r="E296" i="14"/>
  <c r="E295" i="14"/>
  <c r="E294" i="14"/>
  <c r="E293" i="14"/>
  <c r="E292" i="14"/>
  <c r="E291" i="14"/>
  <c r="E290" i="14"/>
  <c r="E289" i="14"/>
  <c r="E288" i="14"/>
  <c r="E287" i="14"/>
  <c r="E286" i="14"/>
  <c r="E285" i="14"/>
  <c r="E284" i="14"/>
  <c r="E283" i="14"/>
  <c r="E282" i="14"/>
  <c r="E281" i="14"/>
  <c r="E280" i="14"/>
  <c r="E279" i="14"/>
  <c r="E278" i="14"/>
  <c r="E277" i="14"/>
  <c r="E276" i="14"/>
  <c r="E275" i="14"/>
  <c r="E274" i="14"/>
  <c r="E273" i="14"/>
  <c r="E272" i="14"/>
  <c r="E271" i="14"/>
  <c r="E270" i="14"/>
  <c r="E269" i="14"/>
  <c r="E268" i="14"/>
  <c r="E267" i="14"/>
  <c r="E266" i="14"/>
  <c r="E265" i="14"/>
  <c r="E264" i="14"/>
  <c r="E263" i="14"/>
  <c r="E262" i="14"/>
  <c r="E261" i="14"/>
  <c r="E260" i="14"/>
  <c r="E259" i="14"/>
  <c r="E258" i="14"/>
  <c r="E257" i="14"/>
  <c r="E256" i="14"/>
  <c r="E255" i="14"/>
  <c r="E254" i="14"/>
  <c r="E253" i="14"/>
  <c r="E252" i="14"/>
  <c r="E251" i="14"/>
  <c r="E250" i="14"/>
  <c r="E249" i="14"/>
  <c r="E248" i="14"/>
  <c r="E247" i="14"/>
  <c r="E246" i="14"/>
  <c r="E245" i="14"/>
  <c r="E244" i="14"/>
  <c r="E243" i="14"/>
  <c r="E242" i="14"/>
  <c r="E241" i="14"/>
  <c r="E240" i="14"/>
  <c r="E239" i="14"/>
  <c r="E238" i="14"/>
  <c r="E237" i="14"/>
  <c r="E236" i="14"/>
  <c r="E235" i="14"/>
  <c r="E234" i="14"/>
  <c r="E233" i="14"/>
  <c r="E232" i="14"/>
  <c r="E231" i="14"/>
  <c r="E230" i="14"/>
  <c r="E229" i="14"/>
  <c r="E228" i="14"/>
  <c r="E227" i="14"/>
  <c r="E226" i="14"/>
  <c r="E225" i="14"/>
  <c r="E224" i="14"/>
  <c r="E223" i="14"/>
  <c r="E222" i="14"/>
  <c r="E221" i="14"/>
  <c r="E220" i="14"/>
  <c r="E219" i="14"/>
  <c r="E218" i="14"/>
  <c r="E217" i="14"/>
  <c r="E216" i="14"/>
  <c r="E215" i="14"/>
  <c r="E214" i="14"/>
  <c r="E213" i="14"/>
  <c r="E212"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5" i="14"/>
  <c r="E174" i="14"/>
  <c r="E173" i="14"/>
  <c r="E172" i="14"/>
  <c r="E171" i="14"/>
  <c r="E170" i="14"/>
  <c r="E169" i="14"/>
  <c r="E168" i="14"/>
  <c r="E167" i="14"/>
  <c r="E166" i="14"/>
  <c r="E165" i="14"/>
  <c r="E164" i="14"/>
  <c r="E163" i="14"/>
  <c r="E162" i="14"/>
  <c r="E161" i="14"/>
  <c r="E160" i="14"/>
  <c r="E159" i="14"/>
  <c r="E158" i="14"/>
  <c r="E157" i="14"/>
  <c r="E156" i="14"/>
  <c r="E155" i="14"/>
  <c r="E154" i="14"/>
  <c r="E153"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E98" i="14"/>
  <c r="E97" i="14"/>
  <c r="E96" i="14"/>
  <c r="E95" i="14"/>
  <c r="E94" i="14"/>
  <c r="E93" i="14"/>
  <c r="E92" i="14"/>
  <c r="E91" i="14"/>
  <c r="E90" i="14"/>
  <c r="E89" i="14"/>
  <c r="E88" i="14"/>
  <c r="E87" i="14"/>
  <c r="E86" i="14"/>
  <c r="E85" i="14"/>
  <c r="E84" i="14"/>
  <c r="E83" i="14"/>
  <c r="E82" i="14"/>
  <c r="E81" i="14"/>
  <c r="E80" i="14"/>
  <c r="E79" i="14"/>
  <c r="E78" i="14"/>
  <c r="E77" i="14"/>
  <c r="E76" i="14"/>
  <c r="E75" i="14"/>
  <c r="E74" i="14"/>
  <c r="E73" i="14"/>
  <c r="E72" i="14"/>
  <c r="E71" i="14"/>
  <c r="E70" i="14"/>
  <c r="E69" i="14"/>
  <c r="E68" i="14"/>
  <c r="E67" i="14"/>
  <c r="E66" i="14"/>
  <c r="E65" i="14"/>
  <c r="E64" i="14"/>
  <c r="E63" i="14"/>
  <c r="E62" i="14"/>
  <c r="E61" i="14"/>
  <c r="E60" i="14"/>
  <c r="E59" i="14"/>
  <c r="E58" i="14"/>
  <c r="E57" i="14"/>
  <c r="E56" i="14"/>
  <c r="E55" i="14"/>
  <c r="E54" i="14"/>
  <c r="E53" i="14"/>
  <c r="E52" i="14"/>
  <c r="E51" i="14"/>
  <c r="E50" i="14"/>
  <c r="E49" i="14"/>
  <c r="E48" i="14"/>
  <c r="E47" i="14"/>
  <c r="E46" i="14"/>
  <c r="E45" i="14"/>
  <c r="E44" i="14"/>
  <c r="E43" i="14"/>
  <c r="E42" i="14"/>
  <c r="E41" i="14"/>
  <c r="E40" i="14"/>
  <c r="E39" i="14"/>
  <c r="E38" i="14"/>
  <c r="E37" i="14"/>
  <c r="E36" i="14"/>
  <c r="E35" i="14"/>
  <c r="E34" i="14"/>
  <c r="E33" i="14"/>
  <c r="E32" i="14"/>
  <c r="E31" i="14"/>
  <c r="E30" i="14"/>
  <c r="E29" i="14"/>
  <c r="E28" i="14"/>
  <c r="E27" i="14"/>
  <c r="E26" i="14"/>
  <c r="E25" i="14"/>
  <c r="E24" i="14"/>
  <c r="E23" i="14"/>
  <c r="E22" i="14"/>
  <c r="E21" i="14"/>
  <c r="E20" i="14"/>
  <c r="E19" i="14"/>
  <c r="E18" i="14"/>
  <c r="E17" i="14"/>
  <c r="E16" i="14"/>
  <c r="E15" i="14"/>
  <c r="E14" i="14"/>
  <c r="E13" i="14"/>
  <c r="E12" i="14"/>
  <c r="E11" i="14"/>
  <c r="E10" i="14"/>
  <c r="E9" i="14"/>
  <c r="E8" i="14"/>
  <c r="E7" i="14"/>
  <c r="E6" i="14"/>
  <c r="E5" i="14"/>
  <c r="E4" i="14"/>
  <c r="E323" i="12"/>
  <c r="E322" i="12"/>
  <c r="E321" i="12"/>
  <c r="E320" i="12"/>
  <c r="E319" i="12"/>
  <c r="E318" i="12"/>
  <c r="E317" i="12"/>
  <c r="E316" i="12"/>
  <c r="E315" i="12"/>
  <c r="E314" i="12"/>
  <c r="E313" i="12"/>
  <c r="E312" i="12"/>
  <c r="E311" i="12"/>
  <c r="E310" i="12"/>
  <c r="E309" i="12"/>
  <c r="E308" i="12"/>
  <c r="E307" i="12"/>
  <c r="E306" i="12"/>
  <c r="E305" i="12"/>
  <c r="E304" i="12"/>
  <c r="E303" i="12"/>
  <c r="E302" i="12"/>
  <c r="E301" i="12"/>
  <c r="E300" i="12"/>
  <c r="E299" i="12"/>
  <c r="E298" i="12"/>
  <c r="E297" i="12"/>
  <c r="E296" i="12"/>
  <c r="E295" i="12"/>
  <c r="E294" i="12"/>
  <c r="E293" i="12"/>
  <c r="E292" i="12"/>
  <c r="E291" i="12"/>
  <c r="E290" i="12"/>
  <c r="E289" i="12"/>
  <c r="E288" i="12"/>
  <c r="E287" i="12"/>
  <c r="E286" i="12"/>
  <c r="E285" i="12"/>
  <c r="E284" i="12"/>
  <c r="E283" i="12"/>
  <c r="E282" i="12"/>
  <c r="E281" i="12"/>
  <c r="E280" i="12"/>
  <c r="E279" i="12"/>
  <c r="E278" i="12"/>
  <c r="E277" i="12"/>
  <c r="E276" i="12"/>
  <c r="E275" i="12"/>
  <c r="E274" i="12"/>
  <c r="E273" i="12"/>
  <c r="E272" i="12"/>
  <c r="E271" i="12"/>
  <c r="E270" i="12"/>
  <c r="E269" i="12"/>
  <c r="E268" i="12"/>
  <c r="E267" i="12"/>
  <c r="E266" i="12"/>
  <c r="E265" i="12"/>
  <c r="E264" i="12"/>
  <c r="E263" i="12"/>
  <c r="E262" i="12"/>
  <c r="E261" i="12"/>
  <c r="E260" i="12"/>
  <c r="E259" i="12"/>
  <c r="E258" i="12"/>
  <c r="E257" i="12"/>
  <c r="E256" i="12"/>
  <c r="E255" i="12"/>
  <c r="E254" i="12"/>
  <c r="E253" i="12"/>
  <c r="E252" i="12"/>
  <c r="E251" i="12"/>
  <c r="E250" i="12"/>
  <c r="E249" i="12"/>
  <c r="E248" i="12"/>
  <c r="E247" i="12"/>
  <c r="E246" i="12"/>
  <c r="E245" i="12"/>
  <c r="E244" i="12"/>
  <c r="E243" i="12"/>
  <c r="E242" i="12"/>
  <c r="E241" i="12"/>
  <c r="E240" i="12"/>
  <c r="E239" i="12"/>
  <c r="E238" i="12"/>
  <c r="E237" i="12"/>
  <c r="E236" i="12"/>
  <c r="E235" i="12"/>
  <c r="E234" i="12"/>
  <c r="E233" i="12"/>
  <c r="E232" i="12"/>
  <c r="E231" i="12"/>
  <c r="E230" i="12"/>
  <c r="E229" i="12"/>
  <c r="E228" i="12"/>
  <c r="E227" i="12"/>
  <c r="E226" i="12"/>
  <c r="E225" i="12"/>
  <c r="E224" i="12"/>
  <c r="E223" i="12"/>
  <c r="E222" i="12"/>
  <c r="E221" i="12"/>
  <c r="E220" i="12"/>
  <c r="E219" i="12"/>
  <c r="E218" i="12"/>
  <c r="E217" i="12"/>
  <c r="E216" i="12"/>
  <c r="E215" i="12"/>
  <c r="E214" i="12"/>
  <c r="E213" i="12"/>
  <c r="E212" i="12"/>
  <c r="E211" i="12"/>
  <c r="E210" i="12"/>
  <c r="E209" i="12"/>
  <c r="E208" i="12"/>
  <c r="E207" i="12"/>
  <c r="E206" i="12"/>
  <c r="E205" i="12"/>
  <c r="E204" i="12"/>
  <c r="E203" i="12"/>
  <c r="E202" i="12"/>
  <c r="E201" i="12"/>
  <c r="E200" i="12"/>
  <c r="E199" i="12"/>
  <c r="E198" i="12"/>
  <c r="E197" i="12"/>
  <c r="E196" i="12"/>
  <c r="E195" i="12"/>
  <c r="E194" i="12"/>
  <c r="E193" i="12"/>
  <c r="E192" i="12"/>
  <c r="E191" i="12"/>
  <c r="E190" i="12"/>
  <c r="E189" i="12"/>
  <c r="E188" i="12"/>
  <c r="E187" i="12"/>
  <c r="E186" i="12"/>
  <c r="E185" i="12"/>
  <c r="E184" i="12"/>
  <c r="E183" i="12"/>
  <c r="E182" i="12"/>
  <c r="E181" i="12"/>
  <c r="E180" i="12"/>
  <c r="E179" i="12"/>
  <c r="E178" i="12"/>
  <c r="E177" i="12"/>
  <c r="E176" i="12"/>
  <c r="E175" i="12"/>
  <c r="E174" i="12"/>
  <c r="E173" i="12"/>
  <c r="E172" i="12"/>
  <c r="E171" i="12"/>
  <c r="E170" i="12"/>
  <c r="E169" i="12"/>
  <c r="E168" i="12"/>
  <c r="E167" i="12"/>
  <c r="E166" i="12"/>
  <c r="E165" i="12"/>
  <c r="E164" i="12"/>
  <c r="E163" i="12"/>
  <c r="E162" i="12"/>
  <c r="E161" i="12"/>
  <c r="E160" i="12"/>
  <c r="E159" i="12"/>
  <c r="E158" i="12"/>
  <c r="E157" i="12"/>
  <c r="E156" i="12"/>
  <c r="E155" i="12"/>
  <c r="E154" i="12"/>
  <c r="E153" i="12"/>
  <c r="E152" i="12"/>
  <c r="E151" i="12"/>
  <c r="E150" i="12"/>
  <c r="E149" i="12"/>
  <c r="E148" i="12"/>
  <c r="E147" i="12"/>
  <c r="E146" i="12"/>
  <c r="E145" i="12"/>
  <c r="E144" i="12"/>
  <c r="E143" i="12"/>
  <c r="E142" i="12"/>
  <c r="E141" i="12"/>
  <c r="E140" i="12"/>
  <c r="E139" i="12"/>
  <c r="E138" i="12"/>
  <c r="E137" i="12"/>
  <c r="E136" i="12"/>
  <c r="E135" i="12"/>
  <c r="E134" i="12"/>
  <c r="E133" i="12"/>
  <c r="E132" i="12"/>
  <c r="E131" i="12"/>
  <c r="E130" i="12"/>
  <c r="E129" i="12"/>
  <c r="E128" i="12"/>
  <c r="E127" i="12"/>
  <c r="E126" i="12"/>
  <c r="E125" i="12"/>
  <c r="E124" i="12"/>
  <c r="E123" i="12"/>
  <c r="E122" i="12"/>
  <c r="E121" i="12"/>
  <c r="E120" i="12"/>
  <c r="E119" i="12"/>
  <c r="E118" i="12"/>
  <c r="E117" i="12"/>
  <c r="E116" i="12"/>
  <c r="E115" i="12"/>
  <c r="E114" i="12"/>
  <c r="E113" i="12"/>
  <c r="E112" i="12"/>
  <c r="E111" i="12"/>
  <c r="E110" i="12"/>
  <c r="E109" i="12"/>
  <c r="E108" i="12"/>
  <c r="E107" i="12"/>
  <c r="E106" i="12"/>
  <c r="E105" i="12"/>
  <c r="E104" i="12"/>
  <c r="E103" i="12"/>
  <c r="E102" i="12"/>
  <c r="E101" i="12"/>
  <c r="E100" i="12"/>
  <c r="E99" i="12"/>
  <c r="E98" i="12"/>
  <c r="E97" i="12"/>
  <c r="E96" i="12"/>
  <c r="E95" i="12"/>
  <c r="E94" i="12"/>
  <c r="E93" i="12"/>
  <c r="E92" i="12"/>
  <c r="E91" i="12"/>
  <c r="E90" i="12"/>
  <c r="E89" i="12"/>
  <c r="E88" i="12"/>
  <c r="E87" i="12"/>
  <c r="E86" i="12"/>
  <c r="E85" i="12"/>
  <c r="E84" i="12"/>
  <c r="E83" i="12"/>
  <c r="E82" i="12"/>
  <c r="E81" i="12"/>
  <c r="E80" i="12"/>
  <c r="E79" i="12"/>
  <c r="E78" i="12"/>
  <c r="E77" i="12"/>
  <c r="E76" i="12"/>
  <c r="E75" i="12"/>
  <c r="E74" i="12"/>
  <c r="E73" i="12"/>
  <c r="E72" i="12"/>
  <c r="E71" i="12"/>
  <c r="E70" i="12"/>
  <c r="E69" i="12"/>
  <c r="E68" i="12"/>
  <c r="E67" i="12"/>
  <c r="E66" i="12"/>
  <c r="E65" i="12"/>
  <c r="E64" i="12"/>
  <c r="E63" i="12"/>
  <c r="E62" i="12"/>
  <c r="E61" i="12"/>
  <c r="E60" i="12"/>
  <c r="E59" i="12"/>
  <c r="E58" i="12"/>
  <c r="E57" i="12"/>
  <c r="E56" i="12"/>
  <c r="E55" i="12"/>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5" i="12"/>
  <c r="E24" i="12"/>
  <c r="E23" i="12"/>
  <c r="E22" i="12"/>
  <c r="E21" i="12"/>
  <c r="E20" i="12"/>
  <c r="E19" i="12"/>
  <c r="E18" i="12"/>
  <c r="E17" i="12"/>
  <c r="E16" i="12"/>
  <c r="E15" i="12"/>
  <c r="E14" i="12"/>
  <c r="E13" i="12"/>
  <c r="E12" i="12"/>
  <c r="E11" i="12"/>
  <c r="E10" i="12"/>
  <c r="E9" i="12"/>
  <c r="E8" i="12"/>
  <c r="E7" i="12"/>
  <c r="E6" i="12"/>
  <c r="E5" i="12"/>
  <c r="E4" i="12"/>
  <c r="I23" i="1"/>
  <c r="J23" i="1"/>
  <c r="K23" i="1"/>
  <c r="L23" i="1"/>
  <c r="L24" i="21" l="1"/>
  <c r="I24" i="21"/>
  <c r="L3" i="22"/>
  <c r="L9" i="22" s="1"/>
  <c r="L24" i="22"/>
  <c r="J24" i="21"/>
  <c r="L6" i="21"/>
  <c r="L10" i="21" s="1"/>
  <c r="L11" i="21" s="1"/>
  <c r="L21" i="21" s="1"/>
  <c r="J3" i="22"/>
  <c r="J9" i="22" s="1"/>
  <c r="I6" i="22"/>
  <c r="I10" i="22" s="1"/>
  <c r="J24" i="22"/>
  <c r="I3" i="21"/>
  <c r="I10" i="21" s="1"/>
  <c r="I9" i="22"/>
  <c r="I24" i="22"/>
  <c r="K24" i="22"/>
  <c r="K6" i="22"/>
  <c r="K10" i="22" s="1"/>
  <c r="K11" i="22" s="1"/>
  <c r="K9" i="22"/>
  <c r="K3" i="21"/>
  <c r="K24" i="21"/>
  <c r="J6" i="21"/>
  <c r="J10" i="21" s="1"/>
  <c r="K6" i="21"/>
  <c r="J9" i="21"/>
  <c r="K24" i="20"/>
  <c r="K24" i="17"/>
  <c r="L3" i="20"/>
  <c r="L9" i="20" s="1"/>
  <c r="K3" i="16"/>
  <c r="K9" i="16" s="1"/>
  <c r="K3" i="17"/>
  <c r="K9" i="17" s="1"/>
  <c r="K24" i="16"/>
  <c r="K3" i="19"/>
  <c r="K10" i="19" s="1"/>
  <c r="K24" i="19"/>
  <c r="K3" i="20"/>
  <c r="K10" i="20" s="1"/>
  <c r="L24" i="19"/>
  <c r="L3" i="17"/>
  <c r="L9" i="17" s="1"/>
  <c r="I6" i="20"/>
  <c r="L3" i="16"/>
  <c r="L9" i="16" s="1"/>
  <c r="L24" i="16"/>
  <c r="L24" i="17"/>
  <c r="L9" i="19"/>
  <c r="I3" i="20"/>
  <c r="I9" i="20" s="1"/>
  <c r="J6" i="20"/>
  <c r="L6" i="20"/>
  <c r="J3" i="20"/>
  <c r="J24" i="20"/>
  <c r="J24" i="16"/>
  <c r="J6" i="16"/>
  <c r="J10" i="16" s="1"/>
  <c r="J11" i="16" s="1"/>
  <c r="J21" i="16" s="1"/>
  <c r="J24" i="19"/>
  <c r="J3" i="17"/>
  <c r="J9" i="17" s="1"/>
  <c r="J6" i="19"/>
  <c r="J10" i="19" s="1"/>
  <c r="J11" i="19" s="1"/>
  <c r="J21" i="19" s="1"/>
  <c r="J9" i="19"/>
  <c r="I3" i="19"/>
  <c r="I24" i="19"/>
  <c r="I6" i="19"/>
  <c r="L6" i="19"/>
  <c r="L10" i="19" s="1"/>
  <c r="I24" i="17"/>
  <c r="I6" i="17"/>
  <c r="I10" i="17" s="1"/>
  <c r="I11" i="17" s="1"/>
  <c r="I21" i="17" s="1"/>
  <c r="J6" i="17"/>
  <c r="I9" i="17"/>
  <c r="I24" i="16"/>
  <c r="I6" i="16"/>
  <c r="I9" i="16"/>
  <c r="K3" i="14"/>
  <c r="K9" i="14" s="1"/>
  <c r="I24" i="14"/>
  <c r="I6" i="14"/>
  <c r="I10" i="14" s="1"/>
  <c r="I11" i="14" s="1"/>
  <c r="I21" i="14" s="1"/>
  <c r="J24" i="14"/>
  <c r="L24" i="14"/>
  <c r="L6" i="14"/>
  <c r="L10" i="14" s="1"/>
  <c r="J6" i="14"/>
  <c r="J10" i="14" s="1"/>
  <c r="L9" i="14"/>
  <c r="K6" i="14"/>
  <c r="J9" i="14"/>
  <c r="M23" i="1"/>
  <c r="I31" i="1" s="1"/>
  <c r="L5" i="1"/>
  <c r="K5" i="1"/>
  <c r="J5" i="1"/>
  <c r="L2" i="1"/>
  <c r="K2" i="1"/>
  <c r="J2"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 i="1"/>
  <c r="L10" i="22" l="1"/>
  <c r="L11" i="22" s="1"/>
  <c r="L21" i="22" s="1"/>
  <c r="M24" i="22"/>
  <c r="N24" i="22" s="1"/>
  <c r="M24" i="21"/>
  <c r="N24" i="21" s="1"/>
  <c r="J10" i="22"/>
  <c r="J11" i="22" s="1"/>
  <c r="J21" i="22" s="1"/>
  <c r="M3" i="22"/>
  <c r="N3" i="22" s="1"/>
  <c r="I9" i="21"/>
  <c r="I11" i="21" s="1"/>
  <c r="I21" i="21" s="1"/>
  <c r="M3" i="21"/>
  <c r="N3" i="21" s="1"/>
  <c r="J11" i="21"/>
  <c r="J21" i="21" s="1"/>
  <c r="I11" i="22"/>
  <c r="I21" i="22" s="1"/>
  <c r="M6" i="22"/>
  <c r="K9" i="21"/>
  <c r="K10" i="21"/>
  <c r="K11" i="21" s="1"/>
  <c r="M6" i="21"/>
  <c r="N6" i="21" s="1"/>
  <c r="L10" i="20"/>
  <c r="L11" i="20" s="1"/>
  <c r="L21" i="20" s="1"/>
  <c r="M3" i="19"/>
  <c r="N3" i="19" s="1"/>
  <c r="K10" i="16"/>
  <c r="K11" i="16" s="1"/>
  <c r="K9" i="20"/>
  <c r="K11" i="20" s="1"/>
  <c r="K10" i="17"/>
  <c r="K11" i="17" s="1"/>
  <c r="M24" i="17"/>
  <c r="L31" i="1" s="1"/>
  <c r="K9" i="19"/>
  <c r="K11" i="19" s="1"/>
  <c r="L10" i="17"/>
  <c r="L11" i="17" s="1"/>
  <c r="L21" i="17" s="1"/>
  <c r="L11" i="19"/>
  <c r="L21" i="19" s="1"/>
  <c r="L10" i="16"/>
  <c r="L11" i="16" s="1"/>
  <c r="L21" i="16" s="1"/>
  <c r="M3" i="16"/>
  <c r="N3" i="16" s="1"/>
  <c r="M3" i="20"/>
  <c r="N3" i="20" s="1"/>
  <c r="I10" i="20"/>
  <c r="I11" i="20" s="1"/>
  <c r="I21" i="20" s="1"/>
  <c r="J9" i="20"/>
  <c r="J10" i="20"/>
  <c r="J11" i="20" s="1"/>
  <c r="J21" i="20" s="1"/>
  <c r="M6" i="20"/>
  <c r="M24" i="20"/>
  <c r="M24" i="16"/>
  <c r="M3" i="17"/>
  <c r="N3" i="17" s="1"/>
  <c r="I10" i="19"/>
  <c r="M6" i="19"/>
  <c r="M24" i="19"/>
  <c r="I9" i="19"/>
  <c r="M6" i="17"/>
  <c r="J10" i="17"/>
  <c r="J11" i="17" s="1"/>
  <c r="M6" i="16"/>
  <c r="I10" i="16"/>
  <c r="I11" i="16" s="1"/>
  <c r="K10" i="14"/>
  <c r="K11" i="14" s="1"/>
  <c r="M3" i="14"/>
  <c r="N3" i="14" s="1"/>
  <c r="J11" i="14"/>
  <c r="J21" i="14" s="1"/>
  <c r="M24" i="14"/>
  <c r="L11" i="14"/>
  <c r="L21" i="14" s="1"/>
  <c r="M6" i="14"/>
  <c r="K9" i="1"/>
  <c r="N23" i="1"/>
  <c r="K8" i="1"/>
  <c r="J8" i="1"/>
  <c r="I2" i="1"/>
  <c r="I5" i="1"/>
  <c r="L9" i="1"/>
  <c r="J9" i="1"/>
  <c r="L8" i="1"/>
  <c r="Q31" i="1" l="1"/>
  <c r="P31" i="1"/>
  <c r="N11" i="21"/>
  <c r="M14" i="21" s="1"/>
  <c r="N11" i="22"/>
  <c r="N6" i="22"/>
  <c r="M18" i="22"/>
  <c r="M18" i="21"/>
  <c r="K21" i="21" s="1"/>
  <c r="M21" i="21" s="1"/>
  <c r="N24" i="17"/>
  <c r="N24" i="16"/>
  <c r="M31" i="1"/>
  <c r="N24" i="14"/>
  <c r="J31" i="1"/>
  <c r="N24" i="19"/>
  <c r="N31" i="1"/>
  <c r="N11" i="20"/>
  <c r="N24" i="20"/>
  <c r="O31" i="1"/>
  <c r="N6" i="20"/>
  <c r="M18" i="20"/>
  <c r="I11" i="19"/>
  <c r="N11" i="19" s="1"/>
  <c r="N6" i="19"/>
  <c r="M18" i="19"/>
  <c r="J21" i="17"/>
  <c r="N11" i="17"/>
  <c r="N6" i="17"/>
  <c r="M18" i="17"/>
  <c r="N11" i="16"/>
  <c r="I21" i="16"/>
  <c r="M18" i="16"/>
  <c r="N6" i="16"/>
  <c r="N11" i="14"/>
  <c r="M18" i="14"/>
  <c r="N6" i="14"/>
  <c r="L10" i="1"/>
  <c r="R33" i="1" s="1"/>
  <c r="J10" i="1"/>
  <c r="K10" i="1"/>
  <c r="I8" i="1"/>
  <c r="M2" i="1"/>
  <c r="I9" i="1"/>
  <c r="M5" i="1"/>
  <c r="M17" i="1" l="1"/>
  <c r="N5" i="1"/>
  <c r="L20" i="1"/>
  <c r="M14" i="22"/>
  <c r="K21" i="22"/>
  <c r="M21" i="22" s="1"/>
  <c r="N18" i="22"/>
  <c r="N18" i="21"/>
  <c r="N21" i="21" s="1"/>
  <c r="L27" i="21" s="1"/>
  <c r="M27" i="21" s="1"/>
  <c r="N27" i="21" s="1" a="1"/>
  <c r="N27" i="21" s="1"/>
  <c r="N14" i="21" s="1"/>
  <c r="P32" i="1" s="1"/>
  <c r="P33" i="1" s="1"/>
  <c r="J20" i="1"/>
  <c r="M14" i="20"/>
  <c r="I21" i="19"/>
  <c r="N18" i="20"/>
  <c r="K21" i="20"/>
  <c r="M21" i="20" s="1"/>
  <c r="M14" i="19"/>
  <c r="N18" i="19"/>
  <c r="K21" i="19"/>
  <c r="M14" i="17"/>
  <c r="N18" i="17"/>
  <c r="K21" i="17"/>
  <c r="M21" i="17" s="1"/>
  <c r="M14" i="16"/>
  <c r="N18" i="16"/>
  <c r="K21" i="16"/>
  <c r="M21" i="16" s="1"/>
  <c r="M14" i="14"/>
  <c r="N18" i="14"/>
  <c r="K21" i="14"/>
  <c r="M21" i="14" s="1"/>
  <c r="I10" i="1"/>
  <c r="N2" i="1"/>
  <c r="N21" i="22" l="1"/>
  <c r="L27" i="22" s="1"/>
  <c r="M27" i="22" s="1"/>
  <c r="N27" i="22" s="1" a="1"/>
  <c r="N27" i="22" s="1"/>
  <c r="N14" i="22" s="1"/>
  <c r="I20" i="1"/>
  <c r="M21" i="19"/>
  <c r="N21" i="19" s="1"/>
  <c r="L27" i="19" s="1"/>
  <c r="M27" i="19" s="1"/>
  <c r="N27" i="19" s="1" a="1"/>
  <c r="N27" i="19" s="1"/>
  <c r="N14" i="19" s="1"/>
  <c r="N32" i="1" s="1"/>
  <c r="N33" i="1" s="1"/>
  <c r="N21" i="20"/>
  <c r="L27" i="20" s="1"/>
  <c r="M27" i="20" s="1"/>
  <c r="N27" i="20" s="1" a="1"/>
  <c r="N27" i="20" s="1"/>
  <c r="N14" i="20" s="1"/>
  <c r="N21" i="17"/>
  <c r="L27" i="17" s="1"/>
  <c r="M27" i="17" s="1"/>
  <c r="N27" i="17" s="1" a="1"/>
  <c r="N27" i="17" s="1"/>
  <c r="N14" i="17" s="1"/>
  <c r="L32" i="1" s="1"/>
  <c r="L33" i="1" s="1"/>
  <c r="N21" i="16"/>
  <c r="L27" i="16" s="1"/>
  <c r="M27" i="16" s="1"/>
  <c r="N27" i="16" s="1" a="1"/>
  <c r="N27" i="16" s="1"/>
  <c r="N14" i="16" s="1"/>
  <c r="M32" i="1" s="1"/>
  <c r="M33" i="1" s="1"/>
  <c r="N21" i="14"/>
  <c r="L27" i="14" s="1"/>
  <c r="M27" i="14" s="1"/>
  <c r="N27" i="14" s="1" a="1"/>
  <c r="N27" i="14" s="1"/>
  <c r="K20" i="1"/>
  <c r="N10" i="1"/>
  <c r="M13" i="1" s="1"/>
  <c r="N17" i="1"/>
  <c r="Q32" i="1" l="1"/>
  <c r="Q33" i="1" s="1"/>
  <c r="O32" i="1"/>
  <c r="O33" i="1" s="1"/>
  <c r="M20" i="1"/>
  <c r="N20" i="1" s="1"/>
  <c r="N14" i="14"/>
  <c r="J32" i="1" s="1"/>
  <c r="L26" i="1" l="1"/>
  <c r="M26" i="1" s="1"/>
  <c r="N26" i="1" s="1" a="1"/>
  <c r="N26" i="1" s="1"/>
  <c r="N13" i="1" l="1"/>
  <c r="I32" i="1" s="1"/>
  <c r="I3" i="12" l="1"/>
  <c r="I24" i="12"/>
  <c r="I6" i="12"/>
  <c r="I10" i="12" l="1"/>
  <c r="I9" i="12"/>
  <c r="I11" i="12" l="1"/>
  <c r="I21" i="12" s="1"/>
  <c r="J24" i="12"/>
  <c r="J3" i="12"/>
  <c r="J9" i="12" s="1"/>
  <c r="J6" i="12"/>
  <c r="J10" i="12" l="1"/>
  <c r="J11" i="12" s="1"/>
  <c r="J21" i="12" s="1"/>
  <c r="K24" i="12"/>
  <c r="K3" i="12"/>
  <c r="K9" i="12" s="1"/>
  <c r="K6" i="12"/>
  <c r="K10" i="12" l="1"/>
  <c r="K11" i="12" s="1"/>
  <c r="L3" i="12"/>
  <c r="L9" i="12" s="1"/>
  <c r="L6" i="12"/>
  <c r="L24" i="12"/>
  <c r="M24" i="12" l="1"/>
  <c r="L10" i="12"/>
  <c r="L11" i="12" s="1"/>
  <c r="L21" i="12" s="1"/>
  <c r="M3" i="12"/>
  <c r="M6" i="12"/>
  <c r="N24" i="12" l="1"/>
  <c r="K31" i="1"/>
  <c r="N11" i="12"/>
  <c r="M18" i="12"/>
  <c r="N6" i="12"/>
  <c r="N3" i="12"/>
  <c r="M14" i="12" l="1"/>
  <c r="N18" i="12"/>
  <c r="K21" i="12"/>
  <c r="M21" i="12" s="1"/>
  <c r="N21" i="12" l="1"/>
  <c r="L27" i="12" s="1"/>
  <c r="M27" i="12" s="1"/>
  <c r="N27" i="12" s="1" a="1"/>
  <c r="N27" i="12" s="1"/>
  <c r="N14" i="12" l="1"/>
  <c r="K32" i="1" s="1"/>
  <c r="J33" i="1" s="1" a="1"/>
  <c r="J33" i="1" s="1"/>
  <c r="S33" i="1" s="1"/>
  <c r="K33" i="1" l="1"/>
  <c r="I33" i="1" l="1"/>
  <c r="I35" i="1" s="1"/>
  <c r="I36" i="1" s="1"/>
  <c r="F4" i="2" l="1"/>
  <c r="C6" i="3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<sst xmlns="http://schemas.openxmlformats.org/spreadsheetml/2006/main" count="1096" uniqueCount="137">
  <si>
    <t>Temprature (°C)</t>
  </si>
  <si>
    <t>Voltage (V)</t>
  </si>
  <si>
    <t>Load (A)</t>
  </si>
  <si>
    <t>Capacitance (pF)</t>
  </si>
  <si>
    <t>Slew Rate (ms)</t>
  </si>
  <si>
    <t>TSD</t>
  </si>
  <si>
    <t>Helper</t>
  </si>
  <si>
    <t>Ta = -40°C &amp; Vin = 12V</t>
  </si>
  <si>
    <t>Ta = -40°C &amp; Vin = 24V</t>
  </si>
  <si>
    <t>Ta = -40°C &amp; Vin = 36V</t>
  </si>
  <si>
    <t>Ta = -40°C &amp; Vin = 48V</t>
  </si>
  <si>
    <t>Ta = 25°C &amp; Vin = 12V</t>
  </si>
  <si>
    <t>Ta = 25°C &amp; Vin = 24V</t>
  </si>
  <si>
    <t>Ta = 25°C &amp; Vin = 36V</t>
  </si>
  <si>
    <t>Ta = 25°C &amp; Vin = 48V</t>
  </si>
  <si>
    <t>Ta = 85°C &amp; Vin = 12V</t>
  </si>
  <si>
    <t>Ta = 85°C &amp; Vin = 24V</t>
  </si>
  <si>
    <t>Ta = 85°C &amp; Vin = 36V</t>
  </si>
  <si>
    <t>Ta = 85°C &amp; Vin = 48V</t>
  </si>
  <si>
    <t>Ta = 125°C &amp; Vin = 12V</t>
  </si>
  <si>
    <t>Ta = 125°C &amp; Vin = 24V</t>
  </si>
  <si>
    <t>Ta = 125°C &amp; Vin = 36V</t>
  </si>
  <si>
    <t>Ta = 125°C &amp; Vin = 48V</t>
  </si>
  <si>
    <t>Low Identifier</t>
  </si>
  <si>
    <t>Low-&gt;</t>
  </si>
  <si>
    <t>Low Value</t>
  </si>
  <si>
    <t>High-&gt;</t>
  </si>
  <si>
    <t>High Identifier</t>
  </si>
  <si>
    <t>High Value</t>
  </si>
  <si>
    <t>%Bias-&gt;</t>
  </si>
  <si>
    <t>Final %Bias</t>
  </si>
  <si>
    <t>Interpolation-&gt;</t>
  </si>
  <si>
    <t>TSD Estimate</t>
  </si>
  <si>
    <t>Interpolation</t>
  </si>
  <si>
    <t>85-36-2.5-100</t>
  </si>
  <si>
    <t>85-48-2.5-56</t>
  </si>
  <si>
    <t>85-48-2-100</t>
  </si>
  <si>
    <t>85-48-2.5-100</t>
  </si>
  <si>
    <t>125-24-2-100</t>
  </si>
  <si>
    <t>125-24-2.5-100</t>
  </si>
  <si>
    <t>125-36-2-56</t>
  </si>
  <si>
    <t>125-36-2.5-56</t>
  </si>
  <si>
    <t>125-36-2.5-100</t>
  </si>
  <si>
    <t>125-36-2-100</t>
  </si>
  <si>
    <t>125-48-2-22</t>
  </si>
  <si>
    <t>125-48-2.5-22</t>
  </si>
  <si>
    <t>125-48-2-56</t>
  </si>
  <si>
    <t>125-48-2.5-56</t>
  </si>
  <si>
    <t>125-48-1-100</t>
  </si>
  <si>
    <t>125-48-2-100</t>
  </si>
  <si>
    <t>125-48-2.5-100</t>
  </si>
  <si>
    <t>TSD Identifer</t>
  </si>
  <si>
    <t>Current</t>
  </si>
  <si>
    <t>Slew Rate</t>
  </si>
  <si>
    <t>1.46A</t>
  </si>
  <si>
    <t>1.76A</t>
  </si>
  <si>
    <t>1.1A</t>
  </si>
  <si>
    <t>.77A</t>
  </si>
  <si>
    <t>2A</t>
  </si>
  <si>
    <t>1.6A</t>
  </si>
  <si>
    <t>Final TSD %Bias</t>
  </si>
  <si>
    <t>TSD %Bias-&gt;</t>
  </si>
  <si>
    <t>85-48-1.5-100</t>
  </si>
  <si>
    <t>125-24-1.8-100</t>
  </si>
  <si>
    <t>125-36-1.6-56</t>
  </si>
  <si>
    <t>125-36-1.1-100</t>
  </si>
  <si>
    <t>125-48-1.6-22</t>
  </si>
  <si>
    <t>125-48-1.1-56</t>
  </si>
  <si>
    <t>125-48-0.8-100</t>
  </si>
  <si>
    <t>85-36-2.1-100</t>
  </si>
  <si>
    <t>85-48-2.1-56</t>
  </si>
  <si>
    <t>TSD Condition</t>
  </si>
  <si>
    <t>TSD Condtion Cont.</t>
  </si>
  <si>
    <t>ID</t>
  </si>
  <si>
    <t>Closest Current</t>
  </si>
  <si>
    <t>Value</t>
  </si>
  <si>
    <t>TSD ID</t>
  </si>
  <si>
    <t>TSD Closest Val-&gt;</t>
  </si>
  <si>
    <t>TSD Closest Value</t>
  </si>
  <si>
    <t>TSD Value If Match</t>
  </si>
  <si>
    <t>User Input-&gt;</t>
  </si>
  <si>
    <t>Input Identifier</t>
  </si>
  <si>
    <t>TSD Interpolation-&gt;</t>
  </si>
  <si>
    <t>Get the % which the user inputted values are biased towards the high value by subtracting user input from low ID value, and dividing this by the result of the high value minus the low value.</t>
  </si>
  <si>
    <t>Take TSD high ID and return the closest value from the TSD Condition Table.</t>
  </si>
  <si>
    <t>Take percentages from normal procedure except for current, for current take ratio of user input current and the max TSD current to get TSD %bias for current. Use these %s to get final TSD % Bias by averaging the percentages with weights. If High Val - Low Val &gt; 39 OR High Val/Low Val &gt; 7.5, then take 45% of the percent.</t>
  </si>
  <si>
    <t>Take user input ID and search if it matches a TSD ID, if there is a TSD ID match, return the corresponding TSD value.</t>
  </si>
  <si>
    <t>If user input ID has all parameters larger than any TSD ID then say TSD, If user input ID matches any TSD ID then say the TSD Value, if else then take difference between the TSD closest value and low value then multiply it by the TSD %bias and add it to the low value.</t>
  </si>
  <si>
    <t>ID Table Low</t>
  </si>
  <si>
    <t>s</t>
  </si>
  <si>
    <t>ID Table</t>
  </si>
  <si>
    <t>ID Table High</t>
  </si>
  <si>
    <t>Temp Low</t>
  </si>
  <si>
    <t>Temp High</t>
  </si>
  <si>
    <t>Volts Low</t>
  </si>
  <si>
    <t>Volts High</t>
  </si>
  <si>
    <t>Amps Low</t>
  </si>
  <si>
    <t>Amps High</t>
  </si>
  <si>
    <t>Cap Low</t>
  </si>
  <si>
    <t>Cap High</t>
  </si>
  <si>
    <t>Sheet-&gt;</t>
  </si>
  <si>
    <t>ID-&gt;</t>
  </si>
  <si>
    <t>Value-&gt;</t>
  </si>
  <si>
    <t>% Weight-&gt;</t>
  </si>
  <si>
    <t>NIS(V)3071</t>
  </si>
  <si>
    <t>Averaging / Weights</t>
  </si>
  <si>
    <t>Reference ID -&gt;</t>
  </si>
  <si>
    <t>DATA</t>
  </si>
  <si>
    <t>CAPACITANCE HIGH (next highest capacitance from user capacitance input)</t>
  </si>
  <si>
    <t>CAPACITANCE LOW (next lowest capacitance from user capacitance input)</t>
  </si>
  <si>
    <t>AMPRIDGE HIGH (next highest ampridge from user ampridge input)</t>
  </si>
  <si>
    <t>AMPRIDGE LOW (next lowest ampridge from user ampridge input)</t>
  </si>
  <si>
    <t>VOLTAGE HIGH (next highest voltage from user voltage input)</t>
  </si>
  <si>
    <t>VOLTAGE LOW (next lowest voltage from user voltage input)</t>
  </si>
  <si>
    <t>TEMPRATURE HIGH (next highest temprature from user temprature input)</t>
  </si>
  <si>
    <t>TEMPRATURE LOW (next lowest temprature from user temprature input)</t>
  </si>
  <si>
    <t>ID TABLE LOW VALUE (-1 from user input)</t>
  </si>
  <si>
    <t>ID TABLE HIGH VALUE (+1 from user input)</t>
  </si>
  <si>
    <t>Final Sheet Value</t>
  </si>
  <si>
    <t>Final Value-&gt;</t>
  </si>
  <si>
    <t>Get closest identifier and its corresponding value to the user input on the low side of inputted values.</t>
  </si>
  <si>
    <t>Get closest identifier and its corresponding value to the user input on the high side of inputted values.</t>
  </si>
  <si>
    <t>If both high and low ID are the same, say that value, if both low and high value are TSD, say TSD, if one of the values are TSD, go into TSD condition, If high and low value are different, take the difference between high value and low value and multiply it by % bias and add it to the low value.</t>
  </si>
  <si>
    <t>Take values from each sheet and average them with weights, the weights were chosen by analyzing data, if a value from a sheet is TSD, apply 0% weight, the weight for ID Table is 100% minus the rest of the weights summed. If ID Table or ID Table High are TSD say TSD.</t>
  </si>
  <si>
    <t>Data Table</t>
  </si>
  <si>
    <t>Temperature (°C)</t>
  </si>
  <si>
    <t>Ith</t>
  </si>
  <si>
    <t>Rlim</t>
  </si>
  <si>
    <t>Icb</t>
  </si>
  <si>
    <r>
      <t>I</t>
    </r>
    <r>
      <rPr>
        <b/>
        <vertAlign val="subscript"/>
        <sz val="22"/>
        <color theme="1"/>
        <rFont val="Times New Roman"/>
        <family val="1"/>
      </rPr>
      <t>TH</t>
    </r>
    <r>
      <rPr>
        <b/>
        <sz val="22"/>
        <color theme="1"/>
        <rFont val="Times New Roman"/>
        <family val="1"/>
      </rPr>
      <t xml:space="preserve"> Calculator</t>
    </r>
  </si>
  <si>
    <r>
      <t>I</t>
    </r>
    <r>
      <rPr>
        <b/>
        <vertAlign val="subscript"/>
        <sz val="22"/>
        <color theme="1"/>
        <rFont val="Times New Roman"/>
        <family val="1"/>
      </rPr>
      <t>CB</t>
    </r>
    <r>
      <rPr>
        <b/>
        <sz val="22"/>
        <color theme="1"/>
        <rFont val="Times New Roman"/>
        <family val="1"/>
      </rPr>
      <t xml:space="preserve"> Calculator</t>
    </r>
  </si>
  <si>
    <r>
      <t>R</t>
    </r>
    <r>
      <rPr>
        <b/>
        <vertAlign val="subscript"/>
        <sz val="22"/>
        <color theme="1"/>
        <rFont val="Times New Roman"/>
        <family val="1"/>
      </rPr>
      <t>LIM</t>
    </r>
    <r>
      <rPr>
        <b/>
        <sz val="22"/>
        <color theme="1"/>
        <rFont val="Times New Roman"/>
        <family val="1"/>
      </rPr>
      <t xml:space="preserve"> (k</t>
    </r>
    <r>
      <rPr>
        <b/>
        <sz val="22"/>
        <color theme="1"/>
        <rFont val="Verdana"/>
        <family val="2"/>
      </rPr>
      <t>Ω)</t>
    </r>
  </si>
  <si>
    <r>
      <t>C</t>
    </r>
    <r>
      <rPr>
        <b/>
        <vertAlign val="subscript"/>
        <sz val="48"/>
        <color theme="0"/>
        <rFont val="Times New Roman"/>
        <family val="1"/>
      </rPr>
      <t>dvdt</t>
    </r>
    <r>
      <rPr>
        <b/>
        <sz val="48"/>
        <color theme="0"/>
        <rFont val="Times New Roman"/>
        <family val="1"/>
      </rPr>
      <t xml:space="preserve"> Calculator</t>
    </r>
  </si>
  <si>
    <r>
      <t>R</t>
    </r>
    <r>
      <rPr>
        <b/>
        <vertAlign val="subscript"/>
        <sz val="48"/>
        <color theme="0"/>
        <rFont val="Times New Roman"/>
        <family val="1"/>
      </rPr>
      <t>LIM</t>
    </r>
    <r>
      <rPr>
        <b/>
        <sz val="48"/>
        <color theme="0"/>
        <rFont val="Times New Roman"/>
        <family val="1"/>
      </rPr>
      <t xml:space="preserve"> Calculator</t>
    </r>
  </si>
  <si>
    <r>
      <t>I</t>
    </r>
    <r>
      <rPr>
        <b/>
        <vertAlign val="subscript"/>
        <sz val="22"/>
        <color theme="1"/>
        <rFont val="Times New Roman"/>
        <family val="1"/>
      </rPr>
      <t xml:space="preserve">TH </t>
    </r>
    <r>
      <rPr>
        <b/>
        <sz val="22"/>
        <color theme="1"/>
        <rFont val="Times New Roman"/>
        <family val="1"/>
      </rPr>
      <t>(A)</t>
    </r>
  </si>
  <si>
    <r>
      <t>I</t>
    </r>
    <r>
      <rPr>
        <b/>
        <vertAlign val="subscript"/>
        <sz val="22"/>
        <color theme="1"/>
        <rFont val="Times New Roman"/>
        <family val="1"/>
      </rPr>
      <t>CB</t>
    </r>
    <r>
      <rPr>
        <b/>
        <sz val="22"/>
        <color theme="1"/>
        <rFont val="Times New Roman"/>
        <family val="1"/>
      </rPr>
      <t xml:space="preserve"> (A)</t>
    </r>
  </si>
  <si>
    <r>
      <t>I</t>
    </r>
    <r>
      <rPr>
        <b/>
        <vertAlign val="subscript"/>
        <sz val="22"/>
        <color theme="1"/>
        <rFont val="Times New Roman"/>
        <family val="1"/>
      </rPr>
      <t>TH</t>
    </r>
    <r>
      <rPr>
        <b/>
        <sz val="22"/>
        <color theme="1"/>
        <rFont val="Times New Roman"/>
        <family val="1"/>
      </rPr>
      <t xml:space="preserve"> (A)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</si>
</sst>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
  </numFmts>
  <fonts count="26" x14ac:knownFonts="1">
    <font>
      <sz val="11"/>
      <color theme="1"/>
      <name val="Calibri"/>
      <family val="2"/>
      <scheme val="minor"/>
    </font>
    <font>
      <sz val="8"/>
      <name val="Calibri"/>
      <family val="2"/>
      <scheme val="minor"/>
    </font>
    <font>
      <sz val="11"/>
      <color theme="1"/>
      <name val="Calibri"/>
      <family val="2"/>
      <scheme val="minor"/>
    </font>
    <font>
      <b/>
      <sz val="11"/>
      <color theme="1"/>
      <name val="Calibri"/>
      <family val="2"/>
      <scheme val="minor"/>
    </font>
    <font>
      <sz val="11"/>
      <color rgb="FF006100"/>
      <name val="Calibri"/>
      <family val="2"/>
      <scheme val="minor"/>
    </font>
    <font>
      <b/>
      <sz val="18"/>
      <color theme="1"/>
      <name val="Calibri"/>
      <family val="2"/>
      <scheme val="minor"/>
    </font>
    <font>
      <b/>
      <sz val="12"/>
      <color theme="1"/>
      <name val="Times New Roman"/>
      <family val="1"/>
    </font>
    <font>
      <b/>
      <sz val="18"/>
      <color theme="1"/>
      <name val="Times New Roman"/>
      <family val="1"/>
    </font>
    <font>
      <b/>
      <u/>
      <sz val="18"/>
      <color theme="1"/>
      <name val="Times New Roman"/>
      <family val="1"/>
    </font>
    <font>
      <sz val="12"/>
      <color theme="1"/>
      <name val="Times New Roman"/>
      <family val="1"/>
    </font>
    <font>
      <b/>
      <sz val="22"/>
      <color theme="1"/>
      <name val="Times New Roman"/>
      <family val="1"/>
    </font>
    <font>
      <sz val="22"/>
      <color theme="1"/>
      <name val="Times New Roman"/>
      <family val="1"/>
    </font>
    <font>
      <b/>
      <sz val="16"/>
      <color theme="1"/>
      <name val="Times New Roman"/>
      <family val="1"/>
    </font>
    <font>
      <b/>
      <sz val="12"/>
      <color theme="1"/>
      <name val="Calibri"/>
      <family val="2"/>
      <scheme val="minor"/>
    </font>
    <font>
      <b/>
      <sz val="22"/>
      <color rgb="FFFF0000"/>
      <name val="Calibri"/>
      <family val="2"/>
      <scheme val="minor"/>
    </font>
    <font>
      <b/>
      <sz val="18"/>
      <name val="Calibri"/>
      <family val="2"/>
      <scheme val="minor"/>
    </font>
    <font>
      <sz val="11"/>
      <name val="Calibri"/>
      <family val="2"/>
      <scheme val="minor"/>
    </font>
    <font>
      <b/>
      <sz val="11"/>
      <color rgb="FF006100"/>
      <name val="Calibri"/>
      <family val="2"/>
      <scheme val="minor"/>
    </font>
    <font>
      <b/>
      <sz val="14"/>
      <color theme="1"/>
      <name val="Calibri"/>
      <family val="2"/>
      <scheme val="minor"/>
    </font>
    <font>
      <b/>
      <sz val="14"/>
      <color rgb="FF006100"/>
      <name val="Calibri"/>
      <family val="2"/>
      <scheme val="minor"/>
    </font>
    <font>
      <b/>
      <sz val="50"/>
      <color theme="0"/>
      <name val="Calibri"/>
      <family val="2"/>
      <scheme val="minor"/>
    </font>
    <font>
      <b/>
      <sz val="48"/>
      <color theme="0"/>
      <name val="Times New Roman"/>
      <family val="1"/>
    </font>
    <font>
      <b/>
      <sz val="22"/>
      <color theme="1"/>
      <name val="Verdana"/>
      <family val="2"/>
    </font>
    <font>
      <b/>
      <vertAlign val="subscript"/>
      <sz val="22"/>
      <color theme="1"/>
      <name val="Times New Roman"/>
      <family val="1"/>
    </font>
    <font>
      <b/>
      <vertAlign val="subscript"/>
      <sz val="48"/>
      <color theme="0"/>
      <name val="Times New Roman"/>
      <family val="1"/>
    </font>
    <font>
      <sz val="11"/>
      <color rgb="FF1D3546"/>
      <name val="Calibri"/>
      <family val="2"/>
      <scheme val="minor"/>
    </font>
  </fonts>
  <fills count="22">
    <fill>
      <patternFill patternType="none"/>
    </fill>
    <fill>
      <patternFill patternType="gray125"/>
    </fill>
    <fill>
      <patternFill patternType="solid">
        <fgColor theme="4" tint="0.79998168889431442"/>
        <bgColor indexed="65"/>
      </patternFill>
    </fill>
    <fill>
      <patternFill patternType="solid">
        <fgColor theme="6" tint="0.59999389629810485"/>
        <bgColor indexed="65"/>
      </patternFill>
    </fill>
    <fill>
      <patternFill patternType="solid">
        <fgColor rgb="FFC6EFCE"/>
      </patternFill>
    </fill>
    <fill>
      <patternFill patternType="solid">
        <fgColor theme="5"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rgb="FFBB15A3"/>
        <bgColor indexed="64"/>
      </patternFill>
    </fill>
    <fill>
      <patternFill patternType="solid">
        <fgColor rgb="FF00FFCC"/>
        <bgColor indexed="64"/>
      </patternFill>
    </fill>
    <fill>
      <patternFill patternType="solid">
        <fgColor rgb="FFCC9900"/>
        <bgColor indexed="64"/>
      </patternFill>
    </fill>
    <fill>
      <patternFill patternType="solid">
        <fgColor rgb="FFFF9966"/>
        <bgColor indexed="64"/>
      </patternFill>
    </fill>
    <fill>
      <patternFill patternType="solid">
        <fgColor theme="7" tint="-0.249977111117893"/>
        <bgColor indexed="64"/>
      </patternFill>
    </fill>
    <fill>
      <patternFill patternType="solid">
        <fgColor theme="3" tint="0.59999389629810485"/>
        <bgColor indexed="64"/>
      </patternFill>
    </fill>
    <fill>
      <patternFill patternType="solid">
        <fgColor rgb="FFFF5757"/>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2"/>
        <bgColor indexed="64"/>
      </patternFill>
    </fill>
    <fill>
      <patternFill patternType="solid">
        <fgColor theme="5" tint="0.59999389629810485"/>
        <bgColor indexed="64"/>
      </patternFill>
    </fill>
    <fill>
      <patternFill patternType="solid">
        <fgColor rgb="FF1D3546"/>
        <bgColor indexed="64"/>
      </patternFill>
    </fill>
    <fill>
      <patternFill patternType="solid">
        <fgColor rgb="FFDA7F3A"/>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xf numFmtId="0" fontId="2" fillId="2" borderId="0" applyNumberFormat="0" applyBorder="0" applyAlignment="0" applyProtection="0"/>
    <xf numFmtId="0" fontId="2" fillId="3" borderId="0" applyNumberFormat="0" applyBorder="0" applyAlignment="0" applyProtection="0"/>
    <xf numFmtId="0" fontId="4" fillId="4" borderId="0" applyNumberFormat="0" applyBorder="0" applyAlignment="0" applyProtection="0"/>
    <xf numFmtId="0" fontId="2" fillId="5" borderId="0" applyNumberFormat="0" applyBorder="0" applyAlignment="0" applyProtection="0"/>
    <xf numFmtId="9" fontId="2" fillId="0" borderId="0" applyFont="0" applyFill="0" applyBorder="0" applyAlignment="0" applyProtection="0"/>
  </cellStyleXfs>
  <cellXfs count="153">
    <xf numFmtId="0" fontId="0" fillId="0" borderId="0" xfId="0"/>
    <xf numFmtId="0" fontId="3" fillId="3" borderId="1" xfId="2" applyFont="1" applyBorder="1"/>
    <xf numFmtId="165" fontId="3" fillId="3" borderId="1" xfId="2" applyNumberFormat="1" applyFont="1" applyBorder="1"/>
    <xf numFmtId="165" fontId="2" fillId="2" borderId="1" xfId="1" applyNumberFormat="1" applyBorder="1"/>
    <xf numFmtId="165" fontId="0" fillId="0" borderId="0" xfId="0" applyNumberFormat="1"/>
    <xf numFmtId="1" fontId="3" fillId="3" borderId="1" xfId="2" applyNumberFormat="1" applyFont="1" applyBorder="1"/>
    <xf numFmtId="1" fontId="2" fillId="2" borderId="1" xfId="1" applyNumberFormat="1" applyBorder="1"/>
    <xf numFmtId="1" fontId="0" fillId="0" borderId="0" xfId="0" applyNumberFormat="1"/>
    <xf numFmtId="0" fontId="2" fillId="2" borderId="0" xfId="1"/>
    <xf numFmtId="2" fontId="2" fillId="5" borderId="1" xfId="4" applyNumberFormat="1" applyBorder="1"/>
    <xf numFmtId="0" fontId="0" fillId="0" borderId="5" xfId="0" applyBorder="1"/>
    <xf numFmtId="0" fontId="0" fillId="0" borderId="6" xfId="0" applyBorder="1"/>
    <xf numFmtId="0" fontId="0" fillId="0" borderId="7" xfId="0" applyBorder="1"/>
    <xf numFmtId="0" fontId="0" fillId="0" borderId="0" xfId="0" applyBorder="1"/>
    <xf numFmtId="0" fontId="0" fillId="0" borderId="8" xfId="0" applyBorder="1"/>
    <xf numFmtId="0" fontId="0" fillId="0" borderId="2" xfId="0" applyBorder="1"/>
    <xf numFmtId="164" fontId="0" fillId="0" borderId="0" xfId="0" applyNumberFormat="1" applyBorder="1"/>
    <xf numFmtId="0" fontId="6" fillId="0" borderId="1" xfId="0" applyFont="1" applyBorder="1"/>
    <xf numFmtId="1" fontId="6" fillId="0" borderId="1" xfId="0" applyNumberFormat="1" applyFont="1" applyBorder="1"/>
    <xf numFmtId="165" fontId="6" fillId="0" borderId="1" xfId="0" applyNumberFormat="1" applyFont="1" applyBorder="1"/>
    <xf numFmtId="164" fontId="9" fillId="0" borderId="1" xfId="0" applyNumberFormat="1" applyFont="1" applyBorder="1"/>
    <xf numFmtId="164" fontId="4" fillId="4" borderId="1" xfId="3" applyNumberFormat="1" applyBorder="1" applyAlignment="1">
      <alignment horizontal="right"/>
    </xf>
    <xf numFmtId="0" fontId="3" fillId="0" borderId="4" xfId="0" applyFont="1" applyBorder="1" applyAlignment="1">
      <alignment horizontal="right"/>
    </xf>
    <xf numFmtId="0" fontId="0" fillId="0" borderId="5" xfId="0" applyBorder="1" applyAlignment="1">
      <alignment horizontal="right"/>
    </xf>
    <xf numFmtId="0" fontId="3" fillId="0" borderId="0" xfId="0" applyFont="1" applyBorder="1"/>
    <xf numFmtId="1" fontId="0" fillId="0" borderId="5" xfId="0" applyNumberFormat="1" applyBorder="1"/>
    <xf numFmtId="165" fontId="0" fillId="0" borderId="5" xfId="0" applyNumberFormat="1" applyBorder="1"/>
    <xf numFmtId="0" fontId="3" fillId="0" borderId="8" xfId="0" applyFont="1" applyBorder="1"/>
    <xf numFmtId="0" fontId="3" fillId="0" borderId="7" xfId="0" applyFont="1" applyBorder="1" applyAlignment="1">
      <alignment horizontal="right"/>
    </xf>
    <xf numFmtId="1" fontId="0" fillId="0" borderId="0" xfId="0" applyNumberFormat="1" applyBorder="1"/>
    <xf numFmtId="165" fontId="0" fillId="0" borderId="0" xfId="0" applyNumberFormat="1" applyBorder="1"/>
    <xf numFmtId="0" fontId="0" fillId="0" borderId="0" xfId="0" applyBorder="1" applyAlignment="1">
      <alignment horizontal="right"/>
    </xf>
    <xf numFmtId="10" fontId="0" fillId="0" borderId="0" xfId="5" applyNumberFormat="1" applyFont="1" applyBorder="1"/>
    <xf numFmtId="164" fontId="9" fillId="7" borderId="1" xfId="0" applyNumberFormat="1" applyFont="1" applyFill="1" applyBorder="1"/>
    <xf numFmtId="164" fontId="9" fillId="6" borderId="1" xfId="0" applyNumberFormat="1" applyFont="1" applyFill="1" applyBorder="1"/>
    <xf numFmtId="164" fontId="9" fillId="8" borderId="1" xfId="0" applyNumberFormat="1" applyFont="1" applyFill="1" applyBorder="1"/>
    <xf numFmtId="164" fontId="9" fillId="9" borderId="1" xfId="0" applyNumberFormat="1" applyFont="1" applyFill="1" applyBorder="1"/>
    <xf numFmtId="164" fontId="9" fillId="10" borderId="1" xfId="0" applyNumberFormat="1" applyFont="1" applyFill="1" applyBorder="1"/>
    <xf numFmtId="164" fontId="9" fillId="12" borderId="1" xfId="0" applyNumberFormat="1" applyFont="1" applyFill="1" applyBorder="1"/>
    <xf numFmtId="164" fontId="9" fillId="13" borderId="1" xfId="0" applyNumberFormat="1" applyFont="1" applyFill="1" applyBorder="1"/>
    <xf numFmtId="164" fontId="9" fillId="14" borderId="1" xfId="0" applyNumberFormat="1" applyFont="1" applyFill="1" applyBorder="1"/>
    <xf numFmtId="164" fontId="9" fillId="15" borderId="1" xfId="0" applyNumberFormat="1" applyFont="1" applyFill="1" applyBorder="1"/>
    <xf numFmtId="0" fontId="12" fillId="0" borderId="0" xfId="0" applyFont="1"/>
    <xf numFmtId="0" fontId="6" fillId="11" borderId="1" xfId="0" applyFont="1" applyFill="1" applyBorder="1"/>
    <xf numFmtId="0" fontId="6" fillId="7" borderId="1" xfId="0" applyFont="1" applyFill="1" applyBorder="1"/>
    <xf numFmtId="0" fontId="6" fillId="6" borderId="11" xfId="0" applyFont="1" applyFill="1" applyBorder="1"/>
    <xf numFmtId="0" fontId="6" fillId="6" borderId="12" xfId="0" applyFont="1" applyFill="1" applyBorder="1"/>
    <xf numFmtId="0" fontId="6" fillId="8" borderId="11" xfId="0" applyFont="1" applyFill="1" applyBorder="1"/>
    <xf numFmtId="0" fontId="6" fillId="8" borderId="12" xfId="0" applyFont="1" applyFill="1" applyBorder="1"/>
    <xf numFmtId="0" fontId="6" fillId="9" borderId="11" xfId="0" applyFont="1" applyFill="1" applyBorder="1"/>
    <xf numFmtId="0" fontId="6" fillId="9" borderId="12" xfId="0" applyFont="1" applyFill="1" applyBorder="1"/>
    <xf numFmtId="0" fontId="6" fillId="10" borderId="11" xfId="0" applyFont="1" applyFill="1" applyBorder="1"/>
    <xf numFmtId="0" fontId="6" fillId="10" borderId="12" xfId="0" applyFont="1" applyFill="1" applyBorder="1"/>
    <xf numFmtId="0" fontId="6" fillId="12" borderId="11" xfId="0" applyFont="1" applyFill="1" applyBorder="1"/>
    <xf numFmtId="0" fontId="6" fillId="12" borderId="12" xfId="0" applyFont="1" applyFill="1" applyBorder="1"/>
    <xf numFmtId="0" fontId="6" fillId="16" borderId="11" xfId="0" applyFont="1" applyFill="1" applyBorder="1"/>
    <xf numFmtId="0" fontId="6" fillId="16" borderId="12" xfId="0" applyFont="1" applyFill="1" applyBorder="1"/>
    <xf numFmtId="0" fontId="6" fillId="15" borderId="11" xfId="0" applyFont="1" applyFill="1" applyBorder="1"/>
    <xf numFmtId="0" fontId="6" fillId="15" borderId="3" xfId="0" applyFont="1" applyFill="1" applyBorder="1"/>
    <xf numFmtId="0" fontId="6" fillId="15" borderId="12" xfId="0" applyFont="1" applyFill="1" applyBorder="1"/>
    <xf numFmtId="0" fontId="0" fillId="0" borderId="7" xfId="0" applyBorder="1" applyAlignment="1">
      <alignment horizontal="center" wrapText="1"/>
    </xf>
    <xf numFmtId="0" fontId="0" fillId="0" borderId="0" xfId="0" applyAlignment="1">
      <alignment horizontal="center"/>
    </xf>
    <xf numFmtId="0" fontId="0" fillId="0" borderId="4" xfId="0" applyBorder="1"/>
    <xf numFmtId="1" fontId="2" fillId="2" borderId="11" xfId="1" applyNumberFormat="1" applyBorder="1"/>
    <xf numFmtId="2" fontId="2" fillId="5" borderId="11" xfId="4" applyNumberFormat="1" applyBorder="1"/>
    <xf numFmtId="164" fontId="4" fillId="4" borderId="11" xfId="3" applyNumberFormat="1" applyBorder="1" applyAlignment="1">
      <alignment horizontal="right"/>
    </xf>
    <xf numFmtId="164" fontId="2" fillId="3" borderId="8" xfId="2" applyNumberFormat="1" applyBorder="1" applyAlignment="1">
      <alignment horizontal="center"/>
    </xf>
    <xf numFmtId="10" fontId="2" fillId="3" borderId="8" xfId="2" applyNumberFormat="1" applyBorder="1" applyAlignment="1">
      <alignment horizontal="center"/>
    </xf>
    <xf numFmtId="164" fontId="4" fillId="4" borderId="8" xfId="3" applyNumberFormat="1" applyBorder="1" applyAlignment="1">
      <alignment horizontal="center"/>
    </xf>
    <xf numFmtId="0" fontId="0" fillId="0" borderId="0" xfId="0" applyAlignment="1">
      <alignment vertical="center" wrapText="1"/>
    </xf>
    <xf numFmtId="0" fontId="0" fillId="0" borderId="0" xfId="0" applyAlignment="1">
      <alignment horizontal="right"/>
    </xf>
    <xf numFmtId="0" fontId="3" fillId="0" borderId="10" xfId="0" applyFont="1" applyBorder="1"/>
    <xf numFmtId="0" fontId="0" fillId="0" borderId="9" xfId="0" applyBorder="1" applyAlignment="1">
      <alignment horizontal="center" wrapText="1"/>
    </xf>
    <xf numFmtId="164" fontId="0" fillId="0" borderId="0" xfId="0" applyNumberFormat="1" applyAlignment="1">
      <alignment horizontal="right"/>
    </xf>
    <xf numFmtId="0" fontId="0" fillId="0" borderId="0" xfId="0" applyAlignment="1">
      <alignment vertical="center"/>
    </xf>
    <xf numFmtId="164" fontId="0" fillId="0" borderId="0" xfId="0" applyNumberFormat="1" applyAlignment="1">
      <alignment horizontal="center" vertical="center"/>
    </xf>
    <xf numFmtId="10" fontId="0" fillId="0" borderId="0" xfId="5" applyNumberFormat="1" applyFont="1"/>
    <xf numFmtId="10" fontId="0" fillId="0" borderId="0" xfId="5" applyNumberFormat="1" applyFont="1" applyAlignment="1">
      <alignment horizontal="right"/>
    </xf>
    <xf numFmtId="0" fontId="16" fillId="0" borderId="0" xfId="0" applyFont="1"/>
    <xf numFmtId="0" fontId="3" fillId="0" borderId="9" xfId="0" applyFont="1" applyBorder="1" applyAlignment="1">
      <alignment horizontal="right"/>
    </xf>
    <xf numFmtId="1" fontId="0" fillId="0" borderId="2" xfId="0" applyNumberFormat="1" applyBorder="1"/>
    <xf numFmtId="165" fontId="0" fillId="0" borderId="2" xfId="0" applyNumberFormat="1" applyBorder="1"/>
    <xf numFmtId="1" fontId="0" fillId="0" borderId="10" xfId="0" applyNumberFormat="1" applyBorder="1"/>
    <xf numFmtId="166" fontId="0" fillId="0" borderId="0" xfId="5" applyNumberFormat="1" applyFont="1" applyBorder="1"/>
    <xf numFmtId="0" fontId="3" fillId="0" borderId="0" xfId="0" applyFont="1" applyBorder="1" applyAlignment="1">
      <alignment horizontal="right"/>
    </xf>
    <xf numFmtId="1" fontId="2" fillId="2" borderId="1" xfId="1" applyNumberFormat="1" applyBorder="1" applyAlignment="1">
      <alignment vertical="center"/>
    </xf>
    <xf numFmtId="165" fontId="2" fillId="2" borderId="1" xfId="1" applyNumberFormat="1" applyBorder="1" applyAlignment="1">
      <alignment vertical="center"/>
    </xf>
    <xf numFmtId="2" fontId="2" fillId="5" borderId="1" xfId="4" applyNumberFormat="1" applyBorder="1" applyAlignment="1">
      <alignment vertical="center"/>
    </xf>
    <xf numFmtId="164" fontId="4" fillId="4" borderId="1" xfId="3" applyNumberFormat="1" applyBorder="1" applyAlignment="1">
      <alignment horizontal="right" vertical="center"/>
    </xf>
    <xf numFmtId="9" fontId="0" fillId="0" borderId="0" xfId="5" applyFont="1"/>
    <xf numFmtId="0" fontId="3" fillId="0" borderId="0" xfId="0" applyFont="1" applyFill="1" applyBorder="1" applyAlignment="1">
      <alignment horizontal="right"/>
    </xf>
    <xf numFmtId="0" fontId="0" fillId="0" borderId="0" xfId="0" applyBorder="1" applyAlignment="1">
      <alignment horizontal="center"/>
    </xf>
    <xf numFmtId="164" fontId="0" fillId="0" borderId="0" xfId="0" applyNumberFormat="1" applyBorder="1" applyAlignment="1">
      <alignment horizontal="center"/>
    </xf>
    <xf numFmtId="166" fontId="0" fillId="0" borderId="0" xfId="5" applyNumberFormat="1" applyFont="1"/>
    <xf numFmtId="166" fontId="0" fillId="0" borderId="0" xfId="0" applyNumberFormat="1" applyAlignment="1">
      <alignment vertical="center"/>
    </xf>
    <xf numFmtId="0" fontId="0" fillId="0" borderId="8" xfId="0" applyBorder="1" applyAlignment="1">
      <alignment horizontal="center"/>
    </xf>
    <xf numFmtId="164" fontId="0" fillId="0" borderId="8" xfId="0" applyNumberFormat="1" applyBorder="1" applyAlignment="1">
      <alignment horizontal="center"/>
    </xf>
    <xf numFmtId="0" fontId="3" fillId="0" borderId="7" xfId="0" applyFont="1" applyFill="1" applyBorder="1" applyAlignment="1">
      <alignment horizontal="right"/>
    </xf>
    <xf numFmtId="166" fontId="0" fillId="0" borderId="0" xfId="0" applyNumberFormat="1" applyBorder="1" applyAlignment="1">
      <alignment vertical="center"/>
    </xf>
    <xf numFmtId="166" fontId="0" fillId="0" borderId="8" xfId="0" applyNumberFormat="1" applyBorder="1" applyAlignment="1">
      <alignment vertical="center"/>
    </xf>
    <xf numFmtId="0" fontId="0" fillId="0" borderId="10" xfId="0" applyBorder="1"/>
    <xf numFmtId="9" fontId="0" fillId="0" borderId="0" xfId="5" applyFont="1" applyBorder="1"/>
    <xf numFmtId="164" fontId="13" fillId="0" borderId="0" xfId="0" applyNumberFormat="1" applyFont="1" applyBorder="1"/>
    <xf numFmtId="1" fontId="0" fillId="0" borderId="0" xfId="0" applyNumberFormat="1" applyAlignment="1"/>
    <xf numFmtId="164" fontId="17" fillId="4" borderId="8" xfId="3" applyNumberFormat="1" applyFont="1" applyBorder="1" applyAlignment="1">
      <alignment horizontal="center"/>
    </xf>
    <xf numFmtId="164" fontId="0" fillId="0" borderId="0" xfId="0" applyNumberFormat="1" applyBorder="1" applyAlignment="1">
      <alignment horizontal="right"/>
    </xf>
    <xf numFmtId="1" fontId="11" fillId="18" borderId="1" xfId="0" applyNumberFormat="1" applyFont="1" applyFill="1" applyBorder="1" applyAlignment="1" applyProtection="1">
      <alignment horizontal="left" vertical="center"/>
      <protection locked="0"/>
    </xf>
    <xf numFmtId="165" fontId="11" fillId="18" borderId="1" xfId="0" applyNumberFormat="1" applyFont="1" applyFill="1" applyBorder="1" applyAlignment="1" applyProtection="1">
      <alignment horizontal="left" vertical="center"/>
      <protection locked="0"/>
    </xf>
    <xf numFmtId="1" fontId="10" fillId="17" borderId="1" xfId="2" applyNumberFormat="1" applyFont="1" applyFill="1" applyBorder="1" applyAlignment="1" applyProtection="1">
      <alignment horizontal="center" vertical="center"/>
    </xf>
    <xf numFmtId="165" fontId="10" fillId="17" borderId="1" xfId="2" applyNumberFormat="1" applyFont="1" applyFill="1" applyBorder="1" applyAlignment="1" applyProtection="1">
      <alignment horizontal="center" vertical="center"/>
    </xf>
    <xf numFmtId="0" fontId="0" fillId="20" borderId="0" xfId="0" applyFill="1" applyProtection="1"/>
    <xf numFmtId="0" fontId="10" fillId="21" borderId="1" xfId="2" applyFont="1" applyFill="1" applyBorder="1" applyAlignment="1" applyProtection="1">
      <alignment horizontal="center" vertical="center"/>
    </xf>
    <xf numFmtId="164" fontId="11" fillId="19" borderId="1" xfId="0" applyNumberFormat="1" applyFont="1" applyFill="1" applyBorder="1" applyAlignment="1" applyProtection="1">
      <alignment horizontal="center" vertical="center" wrapText="1"/>
    </xf>
    <xf numFmtId="0" fontId="0" fillId="20" borderId="0" xfId="0" applyFill="1" applyAlignment="1" applyProtection="1"/>
    <xf numFmtId="0" fontId="20" fillId="20" borderId="0" xfId="0" applyFont="1" applyFill="1" applyAlignment="1" applyProtection="1"/>
    <xf numFmtId="1" fontId="10" fillId="17" borderId="13" xfId="2" applyNumberFormat="1" applyFont="1" applyFill="1" applyBorder="1" applyAlignment="1" applyProtection="1">
      <alignment horizontal="center" vertical="center"/>
    </xf>
    <xf numFmtId="0" fontId="0" fillId="20" borderId="0" xfId="0" applyFill="1" applyBorder="1" applyProtection="1"/>
    <xf numFmtId="0" fontId="10" fillId="21" borderId="14" xfId="2" applyFont="1" applyFill="1" applyBorder="1" applyAlignment="1" applyProtection="1">
      <alignment horizontal="center" vertical="center"/>
    </xf>
    <xf numFmtId="0" fontId="21" fillId="20" borderId="0" xfId="0" applyFont="1" applyFill="1" applyBorder="1" applyAlignment="1" applyProtection="1">
      <alignment vertical="top"/>
    </xf>
    <xf numFmtId="165" fontId="11" fillId="18" borderId="13" xfId="0" applyNumberFormat="1" applyFont="1" applyFill="1" applyBorder="1" applyAlignment="1" applyProtection="1">
      <alignment horizontal="left" vertical="center"/>
      <protection locked="0"/>
    </xf>
    <xf numFmtId="165" fontId="11" fillId="18" borderId="1" xfId="0" applyNumberFormat="1" applyFont="1" applyFill="1" applyBorder="1" applyAlignment="1" applyProtection="1">
      <alignment horizontal="left" vertical="center"/>
    </xf>
    <xf numFmtId="165" fontId="11" fillId="18" borderId="13" xfId="0" applyNumberFormat="1" applyFont="1" applyFill="1" applyBorder="1" applyAlignment="1" applyProtection="1">
      <alignment horizontal="left" vertical="center"/>
    </xf>
    <xf numFmtId="1" fontId="11" fillId="19" borderId="1" xfId="0" applyNumberFormat="1" applyFont="1" applyFill="1" applyBorder="1" applyAlignment="1" applyProtection="1">
      <alignment horizontal="center" vertical="center" wrapText="1"/>
    </xf>
    <xf numFmtId="0" fontId="25" fillId="20" borderId="0" xfId="0" applyFont="1" applyFill="1" applyProtection="1"/>
    <xf numFmtId="0" fontId="21" fillId="20" borderId="2" xfId="0" applyFont="1" applyFill="1" applyBorder="1" applyAlignment="1" applyProtection="1">
      <alignment horizontal="center" vertical="top"/>
    </xf>
    <xf numFmtId="0" fontId="20" fillId="20" borderId="0" xfId="0" applyFont="1" applyFill="1" applyAlignment="1" applyProtection="1">
      <alignment horizontal="center"/>
    </xf>
    <xf numFmtId="1" fontId="10" fillId="17" borderId="6" xfId="2" applyNumberFormat="1" applyFont="1" applyFill="1" applyBorder="1" applyAlignment="1" applyProtection="1">
      <alignment horizontal="center" vertical="center" wrapText="1"/>
    </xf>
    <xf numFmtId="1" fontId="10" fillId="17" borderId="10" xfId="2" applyNumberFormat="1" applyFont="1" applyFill="1" applyBorder="1" applyAlignment="1" applyProtection="1">
      <alignment horizontal="center" vertical="center" wrapText="1"/>
    </xf>
    <xf numFmtId="0" fontId="3" fillId="0" borderId="5" xfId="0" applyFont="1" applyBorder="1" applyAlignment="1">
      <alignment horizontal="center"/>
    </xf>
    <xf numFmtId="0" fontId="3" fillId="0" borderId="0" xfId="0" applyFont="1" applyBorder="1" applyAlignment="1">
      <alignment horizontal="center"/>
    </xf>
    <xf numFmtId="0" fontId="13" fillId="0" borderId="5" xfId="0" applyFont="1" applyBorder="1" applyAlignment="1">
      <alignment horizontal="center"/>
    </xf>
    <xf numFmtId="0" fontId="0" fillId="0" borderId="5" xfId="0" applyBorder="1" applyAlignment="1">
      <alignment horizontal="center"/>
    </xf>
    <xf numFmtId="0" fontId="0" fillId="0" borderId="7" xfId="0" applyBorder="1" applyAlignment="1">
      <alignment horizontal="left" vertical="center"/>
    </xf>
    <xf numFmtId="0" fontId="0" fillId="0" borderId="0" xfId="0" applyBorder="1" applyAlignment="1">
      <alignment horizontal="left" vertical="center"/>
    </xf>
    <xf numFmtId="0" fontId="0" fillId="0" borderId="7" xfId="0" applyBorder="1" applyAlignment="1">
      <alignment horizontal="left" vertical="center" wrapText="1"/>
    </xf>
    <xf numFmtId="0" fontId="0" fillId="0" borderId="0" xfId="0" applyBorder="1" applyAlignment="1">
      <alignment horizontal="left" vertical="center" wrapText="1"/>
    </xf>
    <xf numFmtId="0" fontId="18" fillId="0" borderId="7" xfId="0" applyFont="1" applyFill="1" applyBorder="1" applyAlignment="1">
      <alignment horizontal="right" vertical="center"/>
    </xf>
    <xf numFmtId="0" fontId="18" fillId="0" borderId="9" xfId="0" applyFont="1" applyFill="1" applyBorder="1" applyAlignment="1">
      <alignment horizontal="right" vertical="center"/>
    </xf>
    <xf numFmtId="0" fontId="19" fillId="4" borderId="0" xfId="3" applyFont="1" applyBorder="1" applyAlignment="1">
      <alignment horizontal="center" vertical="center"/>
    </xf>
    <xf numFmtId="0" fontId="19" fillId="4" borderId="2" xfId="3" applyFont="1" applyBorder="1" applyAlignment="1">
      <alignment horizontal="center" vertical="center"/>
    </xf>
    <xf numFmtId="0" fontId="0" fillId="0" borderId="0" xfId="0" applyAlignment="1">
      <alignment horizontal="left" vertical="center" wrapText="1"/>
    </xf>
    <xf numFmtId="1" fontId="5" fillId="0" borderId="2" xfId="0" applyNumberFormat="1" applyFont="1" applyBorder="1" applyAlignment="1">
      <alignment horizontal="center"/>
    </xf>
    <xf numFmtId="0" fontId="5" fillId="0" borderId="2" xfId="0" applyFont="1" applyBorder="1" applyAlignment="1">
      <alignment horizontal="center"/>
    </xf>
    <xf numFmtId="0" fontId="0" fillId="0" borderId="0" xfId="0" applyAlignment="1">
      <alignment horizontal="left" vertical="center"/>
    </xf>
    <xf numFmtId="1" fontId="14" fillId="0" borderId="0" xfId="0" applyNumberFormat="1" applyFont="1" applyAlignment="1">
      <alignment horizontal="center"/>
    </xf>
    <xf numFmtId="1" fontId="15" fillId="0" borderId="2" xfId="0" applyNumberFormat="1" applyFont="1" applyBorder="1" applyAlignment="1">
      <alignment horizontal="center"/>
    </xf>
    <xf numFmtId="0" fontId="15" fillId="0" borderId="2" xfId="0" applyFont="1" applyBorder="1" applyAlignment="1">
      <alignment horizontal="center"/>
    </xf>
    <xf numFmtId="0" fontId="7" fillId="0" borderId="2" xfId="0" applyFont="1" applyBorder="1" applyAlignment="1">
      <alignment horizontal="center"/>
    </xf>
    <xf numFmtId="0" fontId="7"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0" fillId="0" borderId="7" xfId="0" applyNumberFormat="1" applyBorder="1" applyAlignment="1">
      <alignment horizontal="center" vertical="center"/>
    </xf>
    <xf numFmtId="164" fontId="0" fillId="0" borderId="0" xfId="0" applyNumberFormat="1" applyAlignment="1">
      <alignment horizontal="center" vertical="center"/>
    </xf>
  </cellXfs>
  <cellStyles count="6">
    <cellStyle name="20% - Accent1" xfId="1" builtinId="30"/>
    <cellStyle name="20% - Accent2" xfId="4" builtinId="34"/>
    <cellStyle name="40% - Accent3" xfId="2" builtinId="39"/>
    <cellStyle name="Good" xfId="3" builtinId="26"/>
    <cellStyle name="Normal" xfId="0" builtinId="0"/>
    <cellStyle name="Percent" xfId="5" builtinId="5"/>
  </cellStyles>
  <dxfs count="6">
    <dxf>
      <font>
        <b val="0"/>
        <i val="0"/>
        <color theme="1"/>
      </font>
      <fill>
        <patternFill>
          <bgColor rgb="FFFF9797"/>
        </patternFill>
      </fill>
    </dxf>
    <dxf>
      <font>
        <color theme="1"/>
      </font>
      <fill>
        <patternFill>
          <bgColor rgb="FFFF0000"/>
        </patternFill>
      </fill>
    </dxf>
    <dxf>
      <font>
        <b val="0"/>
        <i val="0"/>
        <color theme="1"/>
      </font>
      <fill>
        <patternFill>
          <bgColor rgb="FFFF9797"/>
        </patternFill>
      </fill>
    </dxf>
    <dxf>
      <font>
        <color theme="1"/>
      </font>
      <fill>
        <patternFill>
          <bgColor rgb="FFFF0000"/>
        </patternFill>
      </fill>
    </dxf>
    <dxf>
      <font>
        <b val="0"/>
        <i val="0"/>
        <color theme="1"/>
      </font>
      <fill>
        <patternFill>
          <bgColor rgb="FFFF9797"/>
        </patternFill>
      </fill>
    </dxf>
    <dxf>
      <font>
        <color theme="1"/>
      </font>
      <fill>
        <patternFill>
          <bgColor rgb="FFFF0000"/>
        </patternFill>
      </fill>
    </dxf>
  </dxfs>
  <tableStyles count="0" defaultTableStyle="TableStyleMedium2" defaultPivotStyle="PivotStyleLight16"/>
  <colors>
    <mruColors>
      <color rgb="FF1D3546"/>
      <color rgb="FFFF9797"/>
      <color rgb="FFFF6433"/>
      <color rgb="FFDA7F3A"/>
      <color rgb="FFFF8A3B"/>
      <color rgb="FFFF7920"/>
      <color rgb="FFD7861B"/>
      <color rgb="FFE39021"/>
      <color rgb="FFE5972F"/>
      <color rgb="FFE38E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56843</xdr:colOff>
      <xdr:row>11</xdr:row>
      <xdr:rowOff>48162</xdr:rowOff>
    </xdr:from>
    <xdr:to>
      <xdr:col>5</xdr:col>
      <xdr:colOff>1787573</xdr:colOff>
      <xdr:row>14</xdr:row>
      <xdr:rowOff>727364</xdr:rowOff>
    </xdr:to>
    <xdr:pic>
      <xdr:nvPicPr>
        <xdr:cNvPr id="6" name="Picture 5" descr="ON Semiconductor logo in transparent PNG and vectorized SVG formats">
          <a:extLst>
            <a:ext uri="{FF2B5EF4-FFF2-40B4-BE49-F238E27FC236}">
              <a16:creationId xmlns:a16="http://schemas.microsoft.com/office/drawing/2014/main" id="{82B41DF0-4EF2-A355-59AB-516F3836DF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7950" y="4157519"/>
          <a:ext cx="6598549" cy="1250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460385</xdr:colOff>
      <xdr:row>1</xdr:row>
      <xdr:rowOff>210008</xdr:rowOff>
    </xdr:from>
    <xdr:to>
      <xdr:col>15</xdr:col>
      <xdr:colOff>69533</xdr:colOff>
      <xdr:row>14</xdr:row>
      <xdr:rowOff>408214</xdr:rowOff>
    </xdr:to>
    <xdr:sp macro="" textlink="">
      <xdr:nvSpPr>
        <xdr:cNvPr id="2" name="TextBox 1">
          <a:extLst>
            <a:ext uri="{FF2B5EF4-FFF2-40B4-BE49-F238E27FC236}">
              <a16:creationId xmlns:a16="http://schemas.microsoft.com/office/drawing/2014/main" id="{AED98798-B4AE-6BAA-CA4A-601A48A6431A}"/>
            </a:ext>
          </a:extLst>
        </xdr:cNvPr>
        <xdr:cNvSpPr txBox="1"/>
      </xdr:nvSpPr>
      <xdr:spPr>
        <a:xfrm>
          <a:off x="12584349" y="400508"/>
          <a:ext cx="5120041" cy="4688563"/>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2200" b="1">
              <a:latin typeface="Times New Roman" panose="02020603050405020304" pitchFamily="18" charset="0"/>
              <a:cs typeface="Times New Roman" panose="02020603050405020304" pitchFamily="18" charset="0"/>
            </a:rPr>
            <a:t>Instructions:</a:t>
          </a:r>
        </a:p>
        <a:p>
          <a:r>
            <a:rPr lang="en-US" sz="2200">
              <a:latin typeface="Times New Roman" panose="02020603050405020304" pitchFamily="18" charset="0"/>
              <a:cs typeface="Times New Roman" panose="02020603050405020304" pitchFamily="18" charset="0"/>
            </a:rPr>
            <a:t>1.  Select</a:t>
          </a:r>
          <a:r>
            <a:rPr lang="en-US" sz="2200" baseline="0">
              <a:latin typeface="Times New Roman" panose="02020603050405020304" pitchFamily="18" charset="0"/>
              <a:cs typeface="Times New Roman" panose="02020603050405020304" pitchFamily="18" charset="0"/>
            </a:rPr>
            <a:t> the maximum temperature, voltage, and load of your NIS(V)3071 application and input these values into the corresponding cells.</a:t>
          </a:r>
        </a:p>
        <a:p>
          <a:r>
            <a:rPr lang="en-US" sz="2200" baseline="0">
              <a:latin typeface="Times New Roman" panose="02020603050405020304" pitchFamily="18" charset="0"/>
              <a:cs typeface="Times New Roman" panose="02020603050405020304" pitchFamily="18" charset="0"/>
            </a:rPr>
            <a:t>2.  Vary the dvdt capacitor to set the desired slew rate (slew rate definition shown as tRAMP(On) in the image to the right)</a:t>
          </a:r>
          <a:r>
            <a:rPr lang="en-US" sz="2200" baseline="0">
              <a:solidFill>
                <a:schemeClr val="dk1"/>
              </a:solidFill>
              <a:latin typeface="Times New Roman" panose="02020603050405020304" pitchFamily="18" charset="0"/>
              <a:ea typeface="+mn-ea"/>
              <a:cs typeface="Times New Roman" panose="02020603050405020304" pitchFamily="18" charset="0"/>
            </a:rPr>
            <a:t>.</a:t>
          </a:r>
        </a:p>
        <a:p>
          <a:endParaRPr lang="en-US" sz="2200" baseline="0">
            <a:latin typeface="Times New Roman" panose="02020603050405020304" pitchFamily="18" charset="0"/>
            <a:cs typeface="Times New Roman" panose="02020603050405020304" pitchFamily="18" charset="0"/>
          </a:endParaRPr>
        </a:p>
        <a:p>
          <a:r>
            <a:rPr lang="en-US" sz="2800" b="1" baseline="0">
              <a:latin typeface="Times New Roman" panose="02020603050405020304" pitchFamily="18" charset="0"/>
              <a:cs typeface="Times New Roman" panose="02020603050405020304" pitchFamily="18" charset="0"/>
            </a:rPr>
            <a:t>*</a:t>
          </a:r>
          <a:r>
            <a:rPr lang="en-US" sz="2200" b="1" baseline="0">
              <a:latin typeface="Times New Roman" panose="02020603050405020304" pitchFamily="18" charset="0"/>
              <a:cs typeface="Times New Roman" panose="02020603050405020304" pitchFamily="18" charset="0"/>
            </a:rPr>
            <a:t>Disclaimer:</a:t>
          </a:r>
        </a:p>
        <a:p>
          <a:r>
            <a:rPr lang="en-US" sz="2200">
              <a:solidFill>
                <a:schemeClr val="dk1"/>
              </a:solidFill>
              <a:latin typeface="Times New Roman" panose="02020603050405020304" pitchFamily="18" charset="0"/>
              <a:ea typeface="+mn-ea"/>
              <a:cs typeface="Times New Roman" panose="02020603050405020304" pitchFamily="18" charset="0"/>
            </a:rPr>
            <a:t>Calculation based on the PCB layout below. Results may vary depending on the PCB's thermal resistance.</a:t>
          </a:r>
        </a:p>
      </xdr:txBody>
    </xdr:sp>
    <xdr:clientData/>
  </xdr:twoCellAnchor>
  <xdr:twoCellAnchor editAs="oneCell">
    <xdr:from>
      <xdr:col>5</xdr:col>
      <xdr:colOff>4201344</xdr:colOff>
      <xdr:row>16</xdr:row>
      <xdr:rowOff>37158</xdr:rowOff>
    </xdr:from>
    <xdr:to>
      <xdr:col>22</xdr:col>
      <xdr:colOff>187122</xdr:colOff>
      <xdr:row>44</xdr:row>
      <xdr:rowOff>150593</xdr:rowOff>
    </xdr:to>
    <xdr:pic>
      <xdr:nvPicPr>
        <xdr:cNvPr id="5" name="Picture 4">
          <a:extLst>
            <a:ext uri="{FF2B5EF4-FFF2-40B4-BE49-F238E27FC236}">
              <a16:creationId xmlns:a16="http://schemas.microsoft.com/office/drawing/2014/main" id="{150AB2DE-1A46-9A7E-E8A4-51376379E99B}"/>
            </a:ext>
          </a:extLst>
        </xdr:cNvPr>
        <xdr:cNvPicPr>
          <a:picLocks noChangeAspect="1"/>
        </xdr:cNvPicPr>
      </xdr:nvPicPr>
      <xdr:blipFill>
        <a:blip xmlns:r="http://schemas.openxmlformats.org/officeDocument/2006/relationships" r:embed="rId2"/>
        <a:stretch>
          <a:fillRect/>
        </a:stretch>
      </xdr:blipFill>
      <xdr:spPr>
        <a:xfrm>
          <a:off x="11957415" y="5724944"/>
          <a:ext cx="10131764" cy="5447435"/>
        </a:xfrm>
        <a:prstGeom prst="rect">
          <a:avLst/>
        </a:prstGeom>
      </xdr:spPr>
    </xdr:pic>
    <xdr:clientData/>
  </xdr:twoCellAnchor>
  <xdr:twoCellAnchor editAs="oneCell">
    <xdr:from>
      <xdr:col>1</xdr:col>
      <xdr:colOff>69940</xdr:colOff>
      <xdr:row>16</xdr:row>
      <xdr:rowOff>17936</xdr:rowOff>
    </xdr:from>
    <xdr:to>
      <xdr:col>5</xdr:col>
      <xdr:colOff>3234838</xdr:colOff>
      <xdr:row>44</xdr:row>
      <xdr:rowOff>110850</xdr:rowOff>
    </xdr:to>
    <xdr:pic>
      <xdr:nvPicPr>
        <xdr:cNvPr id="7" name="Picture 6">
          <a:extLst>
            <a:ext uri="{FF2B5EF4-FFF2-40B4-BE49-F238E27FC236}">
              <a16:creationId xmlns:a16="http://schemas.microsoft.com/office/drawing/2014/main" id="{34045E23-B04E-67F6-839C-8F2AC4EA4A67}"/>
            </a:ext>
          </a:extLst>
        </xdr:cNvPr>
        <xdr:cNvPicPr>
          <a:picLocks noChangeAspect="1"/>
        </xdr:cNvPicPr>
      </xdr:nvPicPr>
      <xdr:blipFill>
        <a:blip xmlns:r="http://schemas.openxmlformats.org/officeDocument/2006/relationships" r:embed="rId3"/>
        <a:stretch>
          <a:fillRect/>
        </a:stretch>
      </xdr:blipFill>
      <xdr:spPr>
        <a:xfrm>
          <a:off x="682261" y="5705722"/>
          <a:ext cx="10304838" cy="5425009"/>
        </a:xfrm>
        <a:prstGeom prst="rect">
          <a:avLst/>
        </a:prstGeom>
      </xdr:spPr>
    </xdr:pic>
    <xdr:clientData/>
  </xdr:twoCellAnchor>
  <xdr:twoCellAnchor editAs="oneCell">
    <xdr:from>
      <xdr:col>15</xdr:col>
      <xdr:colOff>582065</xdr:colOff>
      <xdr:row>1</xdr:row>
      <xdr:rowOff>173094</xdr:rowOff>
    </xdr:from>
    <xdr:to>
      <xdr:col>22</xdr:col>
      <xdr:colOff>71658</xdr:colOff>
      <xdr:row>14</xdr:row>
      <xdr:rowOff>18452</xdr:rowOff>
    </xdr:to>
    <xdr:pic>
      <xdr:nvPicPr>
        <xdr:cNvPr id="4" name="Picture 3">
          <a:extLst>
            <a:ext uri="{FF2B5EF4-FFF2-40B4-BE49-F238E27FC236}">
              <a16:creationId xmlns:a16="http://schemas.microsoft.com/office/drawing/2014/main" id="{217DFE1B-4632-F101-689B-E2AA1F2A590A}"/>
            </a:ext>
          </a:extLst>
        </xdr:cNvPr>
        <xdr:cNvPicPr>
          <a:picLocks noChangeAspect="1"/>
        </xdr:cNvPicPr>
      </xdr:nvPicPr>
      <xdr:blipFill rotWithShape="1">
        <a:blip xmlns:r="http://schemas.openxmlformats.org/officeDocument/2006/relationships" r:embed="rId4"/>
        <a:srcRect r="309"/>
        <a:stretch/>
      </xdr:blipFill>
      <xdr:spPr>
        <a:xfrm>
          <a:off x="18723527" y="356267"/>
          <a:ext cx="3894685" cy="466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263351</xdr:colOff>
      <xdr:row>13</xdr:row>
      <xdr:rowOff>89786</xdr:rowOff>
    </xdr:from>
    <xdr:to>
      <xdr:col>6</xdr:col>
      <xdr:colOff>112570</xdr:colOff>
      <xdr:row>18</xdr:row>
      <xdr:rowOff>129860</xdr:rowOff>
    </xdr:to>
    <xdr:pic>
      <xdr:nvPicPr>
        <xdr:cNvPr id="2" name="Picture 1" descr="ON Semiconductor logo in transparent PNG and vectorized SVG formats">
          <a:extLst>
            <a:ext uri="{FF2B5EF4-FFF2-40B4-BE49-F238E27FC236}">
              <a16:creationId xmlns:a16="http://schemas.microsoft.com/office/drawing/2014/main" id="{6F1A4D2D-1240-4140-8F46-22F687E0C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351" y="5647904"/>
          <a:ext cx="6539131" cy="1145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375325</xdr:colOff>
      <xdr:row>0</xdr:row>
      <xdr:rowOff>190499</xdr:rowOff>
    </xdr:from>
    <xdr:to>
      <xdr:col>15</xdr:col>
      <xdr:colOff>504264</xdr:colOff>
      <xdr:row>6</xdr:row>
      <xdr:rowOff>11207</xdr:rowOff>
    </xdr:to>
    <xdr:sp macro="" textlink="">
      <xdr:nvSpPr>
        <xdr:cNvPr id="3" name="TextBox 2">
          <a:extLst>
            <a:ext uri="{FF2B5EF4-FFF2-40B4-BE49-F238E27FC236}">
              <a16:creationId xmlns:a16="http://schemas.microsoft.com/office/drawing/2014/main" id="{74ACBFBB-C0F8-4C28-930A-9802CCF1C6AC}"/>
            </a:ext>
          </a:extLst>
        </xdr:cNvPr>
        <xdr:cNvSpPr txBox="1"/>
      </xdr:nvSpPr>
      <xdr:spPr>
        <a:xfrm>
          <a:off x="7042825" y="190499"/>
          <a:ext cx="5507763" cy="3417796"/>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2200" b="1">
              <a:latin typeface="Times New Roman" panose="02020603050405020304" pitchFamily="18" charset="0"/>
              <a:cs typeface="Times New Roman" panose="02020603050405020304" pitchFamily="18" charset="0"/>
            </a:rPr>
            <a:t>Instructions:</a:t>
          </a:r>
        </a:p>
        <a:p>
          <a:pPr algn="l"/>
          <a:r>
            <a:rPr lang="en-US" sz="2200">
              <a:latin typeface="Times New Roman" panose="02020603050405020304" pitchFamily="18" charset="0"/>
              <a:cs typeface="Times New Roman" panose="02020603050405020304" pitchFamily="18" charset="0"/>
            </a:rPr>
            <a:t>1.  Determine</a:t>
          </a:r>
          <a:r>
            <a:rPr lang="en-US" sz="2200" baseline="0">
              <a:latin typeface="Times New Roman" panose="02020603050405020304" pitchFamily="18" charset="0"/>
              <a:cs typeface="Times New Roman" panose="02020603050405020304" pitchFamily="18" charset="0"/>
            </a:rPr>
            <a:t> the desired I</a:t>
          </a:r>
          <a:r>
            <a:rPr lang="en-US" sz="2200" baseline="-25000">
              <a:latin typeface="Times New Roman" panose="02020603050405020304" pitchFamily="18" charset="0"/>
              <a:cs typeface="Times New Roman" panose="02020603050405020304" pitchFamily="18" charset="0"/>
            </a:rPr>
            <a:t>TH</a:t>
          </a:r>
          <a:r>
            <a:rPr lang="en-US" sz="2200" baseline="0">
              <a:latin typeface="Times New Roman" panose="02020603050405020304" pitchFamily="18" charset="0"/>
              <a:cs typeface="Times New Roman" panose="02020603050405020304" pitchFamily="18" charset="0"/>
            </a:rPr>
            <a:t> OR I</a:t>
          </a:r>
          <a:r>
            <a:rPr lang="en-US" sz="2200" baseline="-25000">
              <a:latin typeface="Times New Roman" panose="02020603050405020304" pitchFamily="18" charset="0"/>
              <a:cs typeface="Times New Roman" panose="02020603050405020304" pitchFamily="18" charset="0"/>
            </a:rPr>
            <a:t>CB</a:t>
          </a:r>
          <a:r>
            <a:rPr lang="en-US" sz="2200" baseline="0">
              <a:latin typeface="Times New Roman" panose="02020603050405020304" pitchFamily="18" charset="0"/>
              <a:cs typeface="Times New Roman" panose="02020603050405020304" pitchFamily="18" charset="0"/>
            </a:rPr>
            <a:t>.</a:t>
          </a:r>
        </a:p>
        <a:p>
          <a:pPr algn="l"/>
          <a:r>
            <a:rPr lang="en-US" sz="2200" baseline="0">
              <a:latin typeface="Times New Roman" panose="02020603050405020304" pitchFamily="18" charset="0"/>
              <a:cs typeface="Times New Roman" panose="02020603050405020304" pitchFamily="18" charset="0"/>
            </a:rPr>
            <a:t>2.  Go to the corresponding calculator and enter this value in, the R</a:t>
          </a:r>
          <a:r>
            <a:rPr lang="en-US" sz="2200" baseline="-25000">
              <a:latin typeface="Times New Roman" panose="02020603050405020304" pitchFamily="18" charset="0"/>
              <a:cs typeface="Times New Roman" panose="02020603050405020304" pitchFamily="18" charset="0"/>
            </a:rPr>
            <a:t>LIM</a:t>
          </a:r>
          <a:r>
            <a:rPr lang="en-US" sz="2200" baseline="0">
              <a:latin typeface="Times New Roman" panose="02020603050405020304" pitchFamily="18" charset="0"/>
              <a:cs typeface="Times New Roman" panose="02020603050405020304" pitchFamily="18" charset="0"/>
            </a:rPr>
            <a:t> needed to achive this will be shown. </a:t>
          </a:r>
        </a:p>
        <a:p>
          <a:pPr algn="l"/>
          <a:endParaRPr lang="en-US" sz="2200" baseline="0">
            <a:latin typeface="Times New Roman" panose="02020603050405020304" pitchFamily="18" charset="0"/>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2200" b="1">
              <a:solidFill>
                <a:schemeClr val="dk1"/>
              </a:solidFill>
              <a:latin typeface="Times New Roman" panose="02020603050405020304" pitchFamily="18" charset="0"/>
              <a:ea typeface="+mn-ea"/>
              <a:cs typeface="Times New Roman" panose="02020603050405020304" pitchFamily="18" charset="0"/>
            </a:rPr>
            <a:t>*Note:</a:t>
          </a:r>
        </a:p>
        <a:p>
          <a:pPr marL="0" marR="0" lvl="0" indent="0" algn="l" defTabSz="914400" eaLnBrk="1" fontAlgn="auto" latinLnBrk="0" hangingPunct="1">
            <a:lnSpc>
              <a:spcPct val="100000"/>
            </a:lnSpc>
            <a:spcBef>
              <a:spcPts val="0"/>
            </a:spcBef>
            <a:spcAft>
              <a:spcPts val="0"/>
            </a:spcAft>
            <a:buClrTx/>
            <a:buSzTx/>
            <a:buFontTx/>
            <a:buNone/>
            <a:tabLst/>
            <a:defRPr/>
          </a:pPr>
          <a:r>
            <a:rPr lang="en-US" sz="2200" baseline="0">
              <a:solidFill>
                <a:schemeClr val="dk1"/>
              </a:solidFill>
              <a:latin typeface="Times New Roman" panose="02020603050405020304" pitchFamily="18" charset="0"/>
              <a:ea typeface="+mn-ea"/>
              <a:cs typeface="Times New Roman" panose="02020603050405020304" pitchFamily="18" charset="0"/>
            </a:rPr>
            <a:t>1.  R</a:t>
          </a:r>
          <a:r>
            <a:rPr lang="en-US" sz="2200" baseline="-25000">
              <a:solidFill>
                <a:schemeClr val="dk1"/>
              </a:solidFill>
              <a:latin typeface="Times New Roman" panose="02020603050405020304" pitchFamily="18" charset="0"/>
              <a:ea typeface="+mn-ea"/>
              <a:cs typeface="Times New Roman" panose="02020603050405020304" pitchFamily="18" charset="0"/>
            </a:rPr>
            <a:t>LIM</a:t>
          </a:r>
          <a:r>
            <a:rPr lang="en-US" sz="2200" baseline="0">
              <a:solidFill>
                <a:schemeClr val="dk1"/>
              </a:solidFill>
              <a:latin typeface="Times New Roman" panose="02020603050405020304" pitchFamily="18" charset="0"/>
              <a:ea typeface="+mn-ea"/>
              <a:cs typeface="Times New Roman" panose="02020603050405020304" pitchFamily="18" charset="0"/>
            </a:rPr>
            <a:t> should not go below 10k</a:t>
          </a:r>
          <a:r>
            <a:rPr lang="el-GR" sz="2200" baseline="0">
              <a:solidFill>
                <a:schemeClr val="dk1"/>
              </a:solidFill>
              <a:latin typeface="Times New Roman" panose="02020603050405020304" pitchFamily="18" charset="0"/>
              <a:ea typeface="+mn-ea"/>
              <a:cs typeface="Times New Roman" panose="02020603050405020304" pitchFamily="18" charset="0"/>
            </a:rPr>
            <a:t>Ω</a:t>
          </a:r>
          <a:r>
            <a:rPr lang="en-US" sz="2200" baseline="0">
              <a:solidFill>
                <a:schemeClr val="dk1"/>
              </a:solidFill>
              <a:latin typeface="Times New Roman" panose="02020603050405020304" pitchFamily="18" charset="0"/>
              <a:ea typeface="+mn-ea"/>
              <a:cs typeface="Times New Roman" panose="02020603050405020304" pitchFamily="18" charset="0"/>
            </a:rPr>
            <a:t>.</a:t>
          </a:r>
        </a:p>
        <a:p>
          <a:pPr marL="0" marR="0" lvl="0" indent="0" algn="l" defTabSz="914400" eaLnBrk="1" fontAlgn="auto" latinLnBrk="0" hangingPunct="1">
            <a:lnSpc>
              <a:spcPct val="100000"/>
            </a:lnSpc>
            <a:spcBef>
              <a:spcPts val="0"/>
            </a:spcBef>
            <a:spcAft>
              <a:spcPts val="0"/>
            </a:spcAft>
            <a:buClrTx/>
            <a:buSzTx/>
            <a:buFontTx/>
            <a:buNone/>
            <a:tabLst/>
            <a:defRPr/>
          </a:pPr>
          <a:r>
            <a:rPr lang="en-US" sz="2200" baseline="0">
              <a:solidFill>
                <a:schemeClr val="dk1"/>
              </a:solidFill>
              <a:latin typeface="Times New Roman" panose="02020603050405020304" pitchFamily="18" charset="0"/>
              <a:ea typeface="+mn-ea"/>
              <a:cs typeface="Times New Roman" panose="02020603050405020304" pitchFamily="18" charset="0"/>
            </a:rPr>
            <a:t>2.  I</a:t>
          </a:r>
          <a:r>
            <a:rPr lang="en-US" sz="2200" baseline="-25000">
              <a:solidFill>
                <a:schemeClr val="dk1"/>
              </a:solidFill>
              <a:latin typeface="Times New Roman" panose="02020603050405020304" pitchFamily="18" charset="0"/>
              <a:ea typeface="+mn-ea"/>
              <a:cs typeface="Times New Roman" panose="02020603050405020304" pitchFamily="18" charset="0"/>
            </a:rPr>
            <a:t>CB</a:t>
          </a:r>
          <a:r>
            <a:rPr lang="en-US" sz="2200" baseline="0">
              <a:solidFill>
                <a:schemeClr val="dk1"/>
              </a:solidFill>
              <a:latin typeface="Times New Roman" panose="02020603050405020304" pitchFamily="18" charset="0"/>
              <a:ea typeface="+mn-ea"/>
              <a:cs typeface="Times New Roman" panose="02020603050405020304" pitchFamily="18" charset="0"/>
            </a:rPr>
            <a:t> is always 2x I</a:t>
          </a:r>
          <a:r>
            <a:rPr lang="en-US" sz="2200" baseline="-25000">
              <a:solidFill>
                <a:schemeClr val="dk1"/>
              </a:solidFill>
              <a:latin typeface="Times New Roman" panose="02020603050405020304" pitchFamily="18" charset="0"/>
              <a:ea typeface="+mn-ea"/>
              <a:cs typeface="Times New Roman" panose="02020603050405020304" pitchFamily="18" charset="0"/>
            </a:rPr>
            <a:t>T</a:t>
          </a:r>
          <a:r>
            <a:rPr lang="en-US" sz="2200" baseline="-25000">
              <a:solidFill>
                <a:schemeClr val="dk1"/>
              </a:solidFill>
              <a:effectLst/>
              <a:latin typeface="Times New Roman" panose="02020603050405020304" pitchFamily="18" charset="0"/>
              <a:ea typeface="+mn-ea"/>
              <a:cs typeface="Times New Roman" panose="02020603050405020304" pitchFamily="18" charset="0"/>
            </a:rPr>
            <a:t>H</a:t>
          </a:r>
          <a:r>
            <a:rPr lang="en-US" sz="2200" baseline="0">
              <a:solidFill>
                <a:schemeClr val="dk1"/>
              </a:solidFill>
              <a:effectLst/>
              <a:latin typeface="Times New Roman" panose="02020603050405020304" pitchFamily="18" charset="0"/>
              <a:ea typeface="+mn-ea"/>
              <a:cs typeface="Times New Roman" panose="02020603050405020304" pitchFamily="18" charset="0"/>
            </a:rPr>
            <a:t>.</a:t>
          </a:r>
          <a:endParaRPr lang="en-US" sz="2200">
            <a:effectLst/>
            <a:latin typeface="Times New Roman" panose="02020603050405020304" pitchFamily="18" charset="0"/>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2200" baseline="-25000">
            <a:solidFill>
              <a:schemeClr val="dk1"/>
            </a:solidFill>
            <a:latin typeface="Times New Roman" panose="02020603050405020304" pitchFamily="18" charset="0"/>
            <a:ea typeface="+mn-ea"/>
            <a:cs typeface="Times New Roman" panose="02020603050405020304" pitchFamily="18" charset="0"/>
          </a:endParaRPr>
        </a:p>
      </xdr:txBody>
    </xdr:sp>
    <xdr:clientData/>
  </xdr:twoCellAnchor>
  <xdr:twoCellAnchor editAs="oneCell">
    <xdr:from>
      <xdr:col>6</xdr:col>
      <xdr:colOff>396209</xdr:colOff>
      <xdr:row>7</xdr:row>
      <xdr:rowOff>8805</xdr:rowOff>
    </xdr:from>
    <xdr:to>
      <xdr:col>15</xdr:col>
      <xdr:colOff>493059</xdr:colOff>
      <xdr:row>24</xdr:row>
      <xdr:rowOff>174933</xdr:rowOff>
    </xdr:to>
    <xdr:pic>
      <xdr:nvPicPr>
        <xdr:cNvPr id="4" name="Picture 3">
          <a:extLst>
            <a:ext uri="{FF2B5EF4-FFF2-40B4-BE49-F238E27FC236}">
              <a16:creationId xmlns:a16="http://schemas.microsoft.com/office/drawing/2014/main" id="{79228F07-0467-8C45-F3EF-558C80B944A9}"/>
            </a:ext>
          </a:extLst>
        </xdr:cNvPr>
        <xdr:cNvPicPr>
          <a:picLocks noChangeAspect="1"/>
        </xdr:cNvPicPr>
      </xdr:nvPicPr>
      <xdr:blipFill>
        <a:blip xmlns:r="http://schemas.openxmlformats.org/officeDocument/2006/relationships" r:embed="rId2"/>
        <a:stretch>
          <a:fillRect/>
        </a:stretch>
      </xdr:blipFill>
      <xdr:spPr>
        <a:xfrm>
          <a:off x="7063709" y="3796393"/>
          <a:ext cx="5475673" cy="4192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687AA-2EBA-4AE7-ADBC-7C9A6D5903C5}">
  <sheetPr codeName="Sheet1">
    <tabColor rgb="FF92D050"/>
  </sheetPr>
  <dimension ref="B2:I21"/>
  <sheetViews>
    <sheetView showGridLines="0" zoomScale="70" zoomScaleNormal="70" workbookViewId="0">
      <selection activeCell="D4" sqref="D4"/>
    </sheetView>
  </sheetViews>
  <sheetFormatPr defaultColWidth="9.140625" defaultRowHeight="15" x14ac:dyDescent="0.25"/>
  <cols>
    <col min="1" max="1" width="9.140625" style="110"/>
    <col min="2" max="2" width="33.85546875" style="110" bestFit="1" customWidth="1"/>
    <col min="3" max="3" width="22.42578125" style="110" bestFit="1" customWidth="1"/>
    <col min="4" max="4" width="17.7109375" style="110" bestFit="1" customWidth="1"/>
    <col min="5" max="5" width="33" style="110" bestFit="1" customWidth="1"/>
    <col min="6" max="6" width="65.5703125" style="110" bestFit="1" customWidth="1"/>
    <col min="7" max="16384" width="9.140625" style="110"/>
  </cols>
  <sheetData>
    <row r="2" spans="2:9" ht="71.25" x14ac:dyDescent="0.25">
      <c r="B2" s="124" t="s">
        <v>132</v>
      </c>
      <c r="C2" s="124"/>
      <c r="D2" s="124"/>
      <c r="E2" s="124"/>
      <c r="F2" s="124"/>
    </row>
    <row r="3" spans="2:9" ht="49.9" customHeight="1" x14ac:dyDescent="0.25">
      <c r="B3" s="108" t="s">
        <v>125</v>
      </c>
      <c r="C3" s="108" t="s">
        <v>1</v>
      </c>
      <c r="D3" s="109" t="s">
        <v>2</v>
      </c>
      <c r="E3" s="108" t="s">
        <v>3</v>
      </c>
      <c r="F3" s="111" t="s">
        <v>4</v>
      </c>
    </row>
    <row r="4" spans="2:9" ht="66" customHeight="1" x14ac:dyDescent="0.25">
      <c r="B4" s="106">
        <v>124</v>
      </c>
      <c r="C4" s="106">
        <v>40</v>
      </c>
      <c r="D4" s="107">
        <v>1.1399999999999999</v>
      </c>
      <c r="E4" s="106">
        <v>100</v>
      </c>
      <c r="F4" s="112" t="str">
        <f>'ID Table'!I36</f>
        <v>53.523-Thermal Shutdown May Occur</v>
      </c>
    </row>
    <row r="9" spans="2:9" ht="64.5" x14ac:dyDescent="0.95">
      <c r="B9" s="125" t="s">
        <v>104</v>
      </c>
      <c r="C9" s="125"/>
      <c r="D9" s="125"/>
      <c r="E9" s="125"/>
      <c r="F9" s="125"/>
    </row>
    <row r="15" spans="2:9" ht="64.5" x14ac:dyDescent="0.95">
      <c r="G15" s="114"/>
      <c r="H15" s="114"/>
      <c r="I15" s="114"/>
    </row>
    <row r="21" spans="6:6" x14ac:dyDescent="0.25">
      <c r="F21" s="113"/>
    </row>
  </sheetData>
  <sheetProtection algorithmName="SHA-512" hashValue="7WEeOQOqoRChioRSzj85JMmhIusr+OFnNmBuDdHtP81FFJSQ062hUJ1vAXijXF4VKw7fAKyyRSMKUknbYk1SlQ==" saltValue="oTZYqkq5w0vWEmRRnrIWXw==" spinCount="100000" sheet="1" objects="1" scenarios="1" selectLockedCells="1"/>
  <mergeCells count="2">
    <mergeCell ref="B2:F2"/>
    <mergeCell ref="B9:F9"/>
  </mergeCells>
  <conditionalFormatting sqref="F4">
    <cfRule type="cellIs" dxfId="5" priority="1" operator="equal">
      <formula>"Thermal Shutdown"</formula>
    </cfRule>
    <cfRule type="containsText" dxfId="4" priority="2" operator="containsText" text="May Occur">
      <formula>NOT(ISERROR(SEARCH("May Occur",F4)))</formula>
    </cfRule>
  </conditionalFormatting>
  <dataValidations count="4">
    <dataValidation type="decimal" allowBlank="1" showInputMessage="1" showErrorMessage="1" error="Value is out of range" prompt="Please enter a value between -40 and 125" sqref="B4" xr:uid="{4C5DF027-18F0-45C0-8D63-0F30AB3B5A13}">
      <formula1>-40</formula1>
      <formula2>125</formula2>
    </dataValidation>
    <dataValidation type="decimal" allowBlank="1" showInputMessage="1" showErrorMessage="1" error="Value is out of range" prompt="Please enter a value between 12 and 48" sqref="C4" xr:uid="{4970C53A-40B7-4149-A67E-AD6F5C8D7937}">
      <formula1>12</formula1>
      <formula2>48</formula2>
    </dataValidation>
    <dataValidation type="decimal" allowBlank="1" showInputMessage="1" showErrorMessage="1" error="Value is out of range" prompt="Please enter a value between 0 and 2.5" sqref="D4" xr:uid="{A44E9C05-6B58-4DE9-BDE1-4E931A64B970}">
      <formula1>0</formula1>
      <formula2>2.5</formula2>
    </dataValidation>
    <dataValidation type="decimal" allowBlank="1" showInputMessage="1" showErrorMessage="1" error="Value is out of range" prompt="Please enter a value between 0 and 100" sqref="E4" xr:uid="{9C51E3ED-81BB-4489-95A1-2913B884DD85}">
      <formula1>0</formula1>
      <formula2>100</formula2>
    </dataValidation>
  </dataValidations>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91480-DB66-4D99-A63C-A1FAFEBF04D5}">
  <sheetPr codeName="Sheet9">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111</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85-36-1-100</v>
      </c>
      <c r="N3" s="66">
        <f>VLOOKUP(M3,'ID Table Amps Low'!$E$4:$F$323,2,FALSE)</f>
        <v>38</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1</v>
      </c>
      <c r="L6" s="29">
        <f>IF(AND(L30&gt;0,L30&lt;23),22,IF(AND(L30&gt;22,L30&lt;57),56,IF(AND(L30&gt;56,L30&lt;101),100,IF(L30=0,0,"Value Error"))))</f>
        <v>100</v>
      </c>
      <c r="M6" s="31" t="str">
        <f>I6&amp;"-"&amp;J6&amp;"-"&amp;K6&amp;"-"&amp;L6</f>
        <v>125-48-1-100</v>
      </c>
      <c r="N6" s="66" t="str">
        <f>VLOOKUP(M6,'ID Table Amps Low'!$E$4:$F$323,2,FALSE)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39</v>
      </c>
      <c r="J9" s="29">
        <f>(J30-J3)</f>
        <v>4</v>
      </c>
      <c r="K9" s="30">
        <f>(K30-K3)</f>
        <v>0</v>
      </c>
      <c r="L9" s="29">
        <f>(L30-L3)</f>
        <v>0</v>
      </c>
      <c r="M9" s="29"/>
      <c r="N9" s="14"/>
    </row>
    <row r="10" spans="1:22" x14ac:dyDescent="0.25">
      <c r="A10" s="6">
        <v>-40</v>
      </c>
      <c r="B10" s="6">
        <v>12</v>
      </c>
      <c r="C10" s="3">
        <v>0.5</v>
      </c>
      <c r="D10" s="6">
        <v>56</v>
      </c>
      <c r="E10" s="9" t="str">
        <f t="shared" si="0"/>
        <v>-40-12-0.5-56</v>
      </c>
      <c r="F10" s="21">
        <v>8.8320000000000007</v>
      </c>
      <c r="H10" s="12"/>
      <c r="I10" s="29">
        <f>(I6-I3)</f>
        <v>40</v>
      </c>
      <c r="J10" s="29">
        <f>(J6-J3)</f>
        <v>12</v>
      </c>
      <c r="K10" s="30">
        <f>(K6-K3)</f>
        <v>0</v>
      </c>
      <c r="L10" s="29">
        <f>(L6-L3)</f>
        <v>0</v>
      </c>
      <c r="M10" s="29"/>
      <c r="N10" s="14"/>
    </row>
    <row r="11" spans="1:22" x14ac:dyDescent="0.25">
      <c r="A11" s="6">
        <v>-40</v>
      </c>
      <c r="B11" s="6">
        <v>12</v>
      </c>
      <c r="C11" s="3">
        <v>0.5</v>
      </c>
      <c r="D11" s="6">
        <v>100</v>
      </c>
      <c r="E11" s="9" t="str">
        <f t="shared" si="0"/>
        <v>-40-12-0.5-100</v>
      </c>
      <c r="F11" s="21">
        <v>18.760000000000002</v>
      </c>
      <c r="H11" s="28" t="s">
        <v>29</v>
      </c>
      <c r="I11" s="32">
        <f>IF(I10=0,"N/A",I9/I10)</f>
        <v>0.97499999999999998</v>
      </c>
      <c r="J11" s="32">
        <f>IF(J10=0,"N/A",J9/J10)</f>
        <v>0.33333333333333331</v>
      </c>
      <c r="K11" s="32" t="str">
        <f>IF(K10=0,"N/A",K9/K10)</f>
        <v>N/A</v>
      </c>
      <c r="L11" s="32" t="str">
        <f>IF(L10=0,"N/A",L9/L10)</f>
        <v>N/A</v>
      </c>
      <c r="M11" s="32"/>
      <c r="N11" s="67">
        <f>AVERAGE(I11:L11)</f>
        <v>0.65416666666666667</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53.620</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125-48-1-100</v>
      </c>
      <c r="N18" s="66">
        <f>VLOOKUP(M18,'ID Table Amps Low'!$A$326:$C$342,3,FALSE)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0.97499999999999998</v>
      </c>
      <c r="J21" s="76">
        <f>IF(J11="N/A","N/A",J11)</f>
        <v>0.33333333333333331</v>
      </c>
      <c r="K21" s="76">
        <f>((K30)/VLOOKUP(M18,'ID Table Amps Low'!$A$326:$C$342,2,FALSE))</f>
        <v>1.25</v>
      </c>
      <c r="L21" s="76" t="str">
        <f>IF(L11="N/A","N/A",L11)</f>
        <v>N/A</v>
      </c>
      <c r="M21" s="77">
        <f>SUMPRODUCT(I21:L21,I22:L22)</f>
        <v>0.56624999999999992</v>
      </c>
      <c r="N21" s="67">
        <f>IF(OR((N18/N3)&gt;7.5,(N18-N3)&gt;39),M21*0.45,M21)</f>
        <v>0.2548125</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124</v>
      </c>
      <c r="J24" s="7">
        <f>J30</f>
        <v>40</v>
      </c>
      <c r="K24" s="4">
        <f>K30</f>
        <v>1</v>
      </c>
      <c r="L24" s="7">
        <f>L30</f>
        <v>100</v>
      </c>
      <c r="M24" s="70" t="str">
        <f>I24&amp;"-"&amp;J24&amp;"-"&amp;K24&amp;"-"&amp;L24</f>
        <v>124-40-1-100</v>
      </c>
      <c r="N24" s="66" t="e">
        <f>VLOOKUP(M24,'ID Table Amps Low'!$E$326:$F$342,2,FALSE)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15.620006249999999</v>
      </c>
      <c r="M27" s="73" t="str">
        <f>FIXED((L27+N3),3)</f>
        <v>53.620</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53.620</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'Cdvdt Calculator'!$B$4</f>
        <v>124</v>
      </c>
      <c r="J30" s="80">
        <f>'Cdvdt Calculator'!$C$4</f>
        <v>40</v>
      </c>
      <c r="K30" s="81">
        <f>IF(AND('Cdvdt Calculator'!$D$4&gt;-0.1,'Cdvdt Calculator'!$D$4&lt;0.5),0,IF(AND('Cdvdt Calculator'!$D$4&gt;0.4,'Cdvdt Calculator'!$D$4&lt;1),0.5,IF(AND('Cdvdt Calculator'!$D$4&gt;0.9,'Cdvdt Calculator'!$D$4&lt;2),1,IF(AND('Cdvdt Calculator'!$D$4&gt;1.9,'Cdvdt Calculator'!$D$4&lt;2.5),2,2.5))))</f>
        <v>1</v>
      </c>
      <c r="L30" s="82">
        <f>'Cdvdt Calculator'!$E$4</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2:F2"/>
    <mergeCell ref="H2:N2"/>
    <mergeCell ref="I16:M16"/>
    <mergeCell ref="A324:C324"/>
    <mergeCell ref="E324:F324"/>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7A571-ED50-42DC-876F-940C88EFDC6A}">
  <sheetPr codeName="Sheet10">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110</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2</v>
      </c>
      <c r="L3" s="25">
        <f>IF(AND(L30&gt;-1,L30&lt;22),0,IF(AND(L30&gt;21,L30&lt;56),22,IF(AND(L30&gt;55,L30&lt;100),56,IF(L30=100,100,"Value Error"))))</f>
        <v>100</v>
      </c>
      <c r="M3" s="23" t="str">
        <f>I3&amp;"-"&amp;J3&amp;"-"&amp;K3&amp;"-"&amp;L3</f>
        <v>85-36-2-100</v>
      </c>
      <c r="N3" s="66">
        <f>VLOOKUP(M3,'ID Table Amps High'!$E$4:$F$323,2,FALSE)</f>
        <v>50.74</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125-48-2-100</v>
      </c>
      <c r="N6" s="66" t="str">
        <f>VLOOKUP(M6,'ID Table Amps High'!$E$4:$F$323,2,FALSE)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39</v>
      </c>
      <c r="J9" s="29">
        <f>(J30-J3)</f>
        <v>4</v>
      </c>
      <c r="K9" s="30">
        <f>(K30-K3)</f>
        <v>0</v>
      </c>
      <c r="L9" s="29">
        <f>(L30-L3)</f>
        <v>0</v>
      </c>
      <c r="M9" s="29"/>
      <c r="N9" s="14"/>
    </row>
    <row r="10" spans="1:22" x14ac:dyDescent="0.25">
      <c r="A10" s="6">
        <v>-40</v>
      </c>
      <c r="B10" s="6">
        <v>12</v>
      </c>
      <c r="C10" s="3">
        <v>0.5</v>
      </c>
      <c r="D10" s="6">
        <v>56</v>
      </c>
      <c r="E10" s="9" t="str">
        <f t="shared" si="0"/>
        <v>-40-12-0.5-56</v>
      </c>
      <c r="F10" s="21">
        <v>8.8320000000000007</v>
      </c>
      <c r="H10" s="12"/>
      <c r="I10" s="29">
        <f>(I6-I3)</f>
        <v>40</v>
      </c>
      <c r="J10" s="29">
        <f>(J6-J3)</f>
        <v>12</v>
      </c>
      <c r="K10" s="30">
        <f>(K6-K3)</f>
        <v>0</v>
      </c>
      <c r="L10" s="29">
        <f>(L6-L3)</f>
        <v>0</v>
      </c>
      <c r="M10" s="29"/>
      <c r="N10" s="14"/>
    </row>
    <row r="11" spans="1:22" x14ac:dyDescent="0.25">
      <c r="A11" s="6">
        <v>-40</v>
      </c>
      <c r="B11" s="6">
        <v>12</v>
      </c>
      <c r="C11" s="3">
        <v>0.5</v>
      </c>
      <c r="D11" s="6">
        <v>100</v>
      </c>
      <c r="E11" s="9" t="str">
        <f t="shared" si="0"/>
        <v>-40-12-0.5-100</v>
      </c>
      <c r="F11" s="21">
        <v>18.760000000000002</v>
      </c>
      <c r="H11" s="28" t="s">
        <v>29</v>
      </c>
      <c r="I11" s="32">
        <f>IF(I10=0,"N/A",I9/I10)</f>
        <v>0.97499999999999998</v>
      </c>
      <c r="J11" s="32">
        <f>IF(J10=0,"N/A",J9/J10)</f>
        <v>0.33333333333333331</v>
      </c>
      <c r="K11" s="32" t="str">
        <f>IF(K10=0,"N/A",K9/K10)</f>
        <v>N/A</v>
      </c>
      <c r="L11" s="32" t="str">
        <f>IF(L10=0,"N/A",L9/L10)</f>
        <v>N/A</v>
      </c>
      <c r="M11" s="32"/>
      <c r="N11" s="67">
        <f>AVERAGE(I11:L11)</f>
        <v>0.65416666666666667</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65.845</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125-48-2-100</v>
      </c>
      <c r="N18" s="66">
        <f>VLOOKUP(M18,'ID Table Amps High'!$A$326:$C$342,3,FALSE)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0.97499999999999998</v>
      </c>
      <c r="J21" s="76">
        <f>IF(J11="N/A","N/A",J11)</f>
        <v>0.33333333333333331</v>
      </c>
      <c r="K21" s="76">
        <f>((K30)/VLOOKUP(M18,'ID Table Amps High'!$A$326:$C$342,2,FALSE))</f>
        <v>2.5</v>
      </c>
      <c r="L21" s="76" t="str">
        <f>IF(L11="N/A","N/A",L11)</f>
        <v>N/A</v>
      </c>
      <c r="M21" s="77">
        <f>SUMPRODUCT(I21:L21,I22:L22)</f>
        <v>0.69124999999999992</v>
      </c>
      <c r="N21" s="67">
        <f>IF(OR((N18/N3)&gt;7.5,(N18-N3)&gt;39),M21*0.45,M21)</f>
        <v>0.31106249999999996</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124</v>
      </c>
      <c r="J24" s="7">
        <f>J30</f>
        <v>40</v>
      </c>
      <c r="K24" s="4">
        <f>K30</f>
        <v>2</v>
      </c>
      <c r="L24" s="7">
        <f>L30</f>
        <v>100</v>
      </c>
      <c r="M24" s="70" t="str">
        <f>I24&amp;"-"&amp;J24&amp;"-"&amp;K24&amp;"-"&amp;L24</f>
        <v>124-40-2-100</v>
      </c>
      <c r="N24" s="66" t="e">
        <f>VLOOKUP(M24,'ID Table Amps High'!$E$326:$F$342,2,FALSE)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15.105194999999997</v>
      </c>
      <c r="M27" s="73" t="str">
        <f>FIXED((L27+N3),3)</f>
        <v>65.845</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65.845</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'Cdvdt Calculator'!$B$4</f>
        <v>124</v>
      </c>
      <c r="J30" s="80">
        <f>'Cdvdt Calculator'!$C$4</f>
        <v>40</v>
      </c>
      <c r="K30" s="81">
        <f>IF(AND('Cdvdt Calculator'!$D$4&gt;0,'Cdvdt Calculator'!$D$4&lt;0.6),0.5,IF(AND('Cdvdt Calculator'!$D$4&gt;0.5,'Cdvdt Calculator'!$D$4&lt;1.1),1,IF(AND('Cdvdt Calculator'!$D$4&gt;1,'Cdvdt Calculator'!$D$4&lt;2.1),2,IF(AND('Cdvdt Calculator'!$D$4&gt;2,'Cdvdt Calculator'!$D$4&lt;2.6),2.5,0))))</f>
        <v>2</v>
      </c>
      <c r="L30" s="82">
        <f>'Cdvdt Calculator'!$E$4</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2:F2"/>
    <mergeCell ref="H2:N2"/>
    <mergeCell ref="I16:M16"/>
    <mergeCell ref="A324:C324"/>
    <mergeCell ref="E324:F324"/>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5186-4F8A-439F-9E91-F7A097C95E1E}">
  <sheetPr codeName="Sheet11">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109</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85-36-1-100</v>
      </c>
      <c r="N3" s="66">
        <f>VLOOKUP(M3,'ID Table Cap Low'!$E$4:$F$323,2,FALSE)</f>
        <v>38</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125-48-2-100</v>
      </c>
      <c r="N6" s="66" t="str">
        <f>VLOOKUP(M6,'ID Table Cap Low'!$E$4:$F$323,2,FALSE)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39</v>
      </c>
      <c r="J9" s="29">
        <f>(J30-J3)</f>
        <v>4</v>
      </c>
      <c r="K9" s="30">
        <f>(K30-K3)</f>
        <v>0.1399999999999999</v>
      </c>
      <c r="L9" s="29">
        <f>(L30-L3)</f>
        <v>0</v>
      </c>
      <c r="M9" s="29"/>
      <c r="N9" s="14"/>
    </row>
    <row r="10" spans="1:22" x14ac:dyDescent="0.25">
      <c r="A10" s="6">
        <v>-40</v>
      </c>
      <c r="B10" s="6">
        <v>12</v>
      </c>
      <c r="C10" s="3">
        <v>0.5</v>
      </c>
      <c r="D10" s="6">
        <v>56</v>
      </c>
      <c r="E10" s="9" t="str">
        <f t="shared" si="0"/>
        <v>-40-12-0.5-56</v>
      </c>
      <c r="F10" s="21">
        <v>8.8320000000000007</v>
      </c>
      <c r="H10" s="12"/>
      <c r="I10" s="29">
        <f>(I6-I3)</f>
        <v>40</v>
      </c>
      <c r="J10" s="29">
        <f>(J6-J3)</f>
        <v>12</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f>IF(I10=0,"N/A",I9/I10)</f>
        <v>0.97499999999999998</v>
      </c>
      <c r="J11" s="32">
        <f>IF(J10=0,"N/A",J9/J10)</f>
        <v>0.33333333333333331</v>
      </c>
      <c r="K11" s="32">
        <f>IF(K10=0,"N/A",K9/K10)</f>
        <v>0.1399999999999999</v>
      </c>
      <c r="L11" s="32" t="str">
        <f>IF(L10=0,"N/A",L9/L10)</f>
        <v>N/A</v>
      </c>
      <c r="M11" s="32"/>
      <c r="N11" s="67">
        <f>AVERAGE(I11:L11)</f>
        <v>0.48277777777777775</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54.103</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125-48-2-100</v>
      </c>
      <c r="N18" s="66">
        <f>VLOOKUP(M18,'ID Table Cap Low'!$A$326:$C$342,3,FALSE)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0.97499999999999998</v>
      </c>
      <c r="J21" s="76">
        <f>IF(J11="N/A","N/A",J11)</f>
        <v>0.33333333333333331</v>
      </c>
      <c r="K21" s="76">
        <f>((K30)/VLOOKUP(M18,'ID Table Cap Low'!$A$326:$C$342,2,FALSE))</f>
        <v>1.4249999999999998</v>
      </c>
      <c r="L21" s="76" t="str">
        <f>IF(L11="N/A","N/A",L11)</f>
        <v>N/A</v>
      </c>
      <c r="M21" s="77">
        <f>SUMPRODUCT(I21:L21,I22:L22)</f>
        <v>0.58374999999999999</v>
      </c>
      <c r="N21" s="67">
        <f>IF(OR((N18/N3)&gt;7.5,(N18-N3)&gt;39),M21*0.45,M21)</f>
        <v>0.26268750000000002</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124</v>
      </c>
      <c r="J24" s="7">
        <f>J30</f>
        <v>40</v>
      </c>
      <c r="K24" s="4">
        <f>K30</f>
        <v>1.1399999999999999</v>
      </c>
      <c r="L24" s="7">
        <f>L30</f>
        <v>100</v>
      </c>
      <c r="M24" s="70" t="str">
        <f>I24&amp;"-"&amp;J24&amp;"-"&amp;K24&amp;"-"&amp;L24</f>
        <v>124-40-1.14-100</v>
      </c>
      <c r="N24" s="66" t="e">
        <f>VLOOKUP(M24,'ID Table Cap Low'!$E$326:$F$342,2,FALSE)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16.102743750000002</v>
      </c>
      <c r="M27" s="73" t="str">
        <f>FIXED((L27+N3),3)</f>
        <v>54.103</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54.103</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'Cdvdt Calculator'!$B$4</f>
        <v>124</v>
      </c>
      <c r="J30" s="80">
        <f>'Cdvdt Calculator'!$C$4</f>
        <v>40</v>
      </c>
      <c r="K30" s="81">
        <f>'Cdvdt Calculator'!$D$4</f>
        <v>1.1399999999999999</v>
      </c>
      <c r="L30" s="82">
        <f>IF(AND('Cdvdt Calculator'!$E$4&gt;-0.1,'Cdvdt Calculator'!$E$4&lt;22),0,IF(AND('Cdvdt Calculator'!$E$4&gt;21,'Cdvdt Calculator'!$E$4&lt;56),22,IF(AND('Cdvdt Calculator'!$E$4&gt;55,'Cdvdt Calculator'!$E$4&lt;100),56,100)))</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2:F2"/>
    <mergeCell ref="H2:N2"/>
    <mergeCell ref="I16:M16"/>
    <mergeCell ref="A324:C324"/>
    <mergeCell ref="E324:F324"/>
  </mergeCell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99D3-2A6B-46FE-828A-663009957A4B}">
  <sheetPr codeName="Sheet12">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108</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85-36-1-100</v>
      </c>
      <c r="N3" s="66">
        <f>VLOOKUP(M3,'ID Table Cap High'!$E$4:$F$323,2,FALSE)</f>
        <v>38</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125-48-2-100</v>
      </c>
      <c r="N6" s="66" t="str">
        <f>VLOOKUP(M6,'ID Table Cap High'!$E$4:$F$323,2,FALSE)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39</v>
      </c>
      <c r="J9" s="29">
        <f>(J30-J3)</f>
        <v>4</v>
      </c>
      <c r="K9" s="30">
        <f>(K30-K3)</f>
        <v>0.1399999999999999</v>
      </c>
      <c r="L9" s="29">
        <f>(L30-L3)</f>
        <v>0</v>
      </c>
      <c r="M9" s="29"/>
      <c r="N9" s="14"/>
    </row>
    <row r="10" spans="1:22" x14ac:dyDescent="0.25">
      <c r="A10" s="6">
        <v>-40</v>
      </c>
      <c r="B10" s="6">
        <v>12</v>
      </c>
      <c r="C10" s="3">
        <v>0.5</v>
      </c>
      <c r="D10" s="6">
        <v>56</v>
      </c>
      <c r="E10" s="9" t="str">
        <f t="shared" si="0"/>
        <v>-40-12-0.5-56</v>
      </c>
      <c r="F10" s="21">
        <v>8.8320000000000007</v>
      </c>
      <c r="H10" s="12"/>
      <c r="I10" s="29">
        <f>(I6-I3)</f>
        <v>40</v>
      </c>
      <c r="J10" s="29">
        <f>(J6-J3)</f>
        <v>12</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f>IF(I10=0,"N/A",I9/I10)</f>
        <v>0.97499999999999998</v>
      </c>
      <c r="J11" s="32">
        <f>IF(J10=0,"N/A",J9/J10)</f>
        <v>0.33333333333333331</v>
      </c>
      <c r="K11" s="32">
        <f>IF(K10=0,"N/A",K9/K10)</f>
        <v>0.1399999999999999</v>
      </c>
      <c r="L11" s="32" t="str">
        <f>IF(L10=0,"N/A",L9/L10)</f>
        <v>N/A</v>
      </c>
      <c r="M11" s="32"/>
      <c r="N11" s="67">
        <f>AVERAGE(I11:L11)</f>
        <v>0.48277777777777775</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54.103</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125-48-2-100</v>
      </c>
      <c r="N18" s="66">
        <f>VLOOKUP(M18,'ID Table Cap High'!$A$326:$C$342,3,FALSE)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0.97499999999999998</v>
      </c>
      <c r="J21" s="76">
        <f>IF(J11="N/A","N/A",J11)</f>
        <v>0.33333333333333331</v>
      </c>
      <c r="K21" s="76">
        <f>((K30)/VLOOKUP(M18,'ID Table Cap High'!$A$326:$C$342,2,FALSE))</f>
        <v>1.4249999999999998</v>
      </c>
      <c r="L21" s="76" t="str">
        <f>IF(L11="N/A","N/A",L11)</f>
        <v>N/A</v>
      </c>
      <c r="M21" s="77">
        <f>SUMPRODUCT(I21:L21,I22:L22)</f>
        <v>0.58374999999999999</v>
      </c>
      <c r="N21" s="67">
        <f>IF(OR((N18/N3)&gt;7.5,(N18-N3)&gt;39),M21*0.45,M21)</f>
        <v>0.26268750000000002</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124</v>
      </c>
      <c r="J24" s="7">
        <f>J30</f>
        <v>40</v>
      </c>
      <c r="K24" s="4">
        <f>K30</f>
        <v>1.1399999999999999</v>
      </c>
      <c r="L24" s="7">
        <f>L30</f>
        <v>100</v>
      </c>
      <c r="M24" s="70" t="str">
        <f>I24&amp;"-"&amp;J24&amp;"-"&amp;K24&amp;"-"&amp;L24</f>
        <v>124-40-1.14-100</v>
      </c>
      <c r="N24" s="66" t="e">
        <f>VLOOKUP(M24,'ID Table Cap High'!$E$326:$F$342,2,FALSE)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16.102743750000002</v>
      </c>
      <c r="M27" s="73" t="str">
        <f>FIXED((L27+N3),3)</f>
        <v>54.103</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54.103</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'Cdvdt Calculator'!$B$4</f>
        <v>124</v>
      </c>
      <c r="J30" s="80">
        <f>'Cdvdt Calculator'!$C$4</f>
        <v>40</v>
      </c>
      <c r="K30" s="81">
        <f>'Cdvdt Calculator'!$D$4</f>
        <v>1.1399999999999999</v>
      </c>
      <c r="L30" s="100">
        <f>IF(AND('Cdvdt Calculator'!$E$4&gt;0,'Cdvdt Calculator'!$E$4&lt;23),22,IF(AND('Cdvdt Calculator'!$E$4&gt;22,'Cdvdt Calculator'!$E$4&lt;57),56,IF(AND('Cdvdt Calculator'!$E$4&gt;56,'Cdvdt Calculator'!$E$4&lt;101),100,0)))</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2:F2"/>
    <mergeCell ref="H2:N2"/>
    <mergeCell ref="I16:M16"/>
    <mergeCell ref="A324:C324"/>
    <mergeCell ref="E324:F324"/>
  </mergeCells>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C324C-B03B-4B0C-A91F-157D082922E3}">
  <sheetPr codeName="Sheet13">
    <tabColor theme="8" tint="0.79998168889431442"/>
  </sheetPr>
  <dimension ref="B1:AB36"/>
  <sheetViews>
    <sheetView zoomScale="85" zoomScaleNormal="85" workbookViewId="0">
      <selection activeCell="AB42" sqref="AB42"/>
    </sheetView>
  </sheetViews>
  <sheetFormatPr defaultRowHeight="15" x14ac:dyDescent="0.25"/>
  <cols>
    <col min="26" max="26" width="20.28515625" bestFit="1" customWidth="1"/>
    <col min="27" max="27" width="12" bestFit="1" customWidth="1"/>
    <col min="28" max="28" width="15" bestFit="1" customWidth="1"/>
  </cols>
  <sheetData>
    <row r="1" spans="2:28" ht="28.5" x14ac:dyDescent="0.45">
      <c r="B1" s="150" t="s">
        <v>107</v>
      </c>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row>
    <row r="3" spans="2:28" ht="22.5" x14ac:dyDescent="0.3">
      <c r="B3" s="147" t="s">
        <v>7</v>
      </c>
      <c r="C3" s="147"/>
      <c r="D3" s="147"/>
      <c r="E3" s="147"/>
      <c r="F3" s="147"/>
      <c r="H3" s="148" t="s">
        <v>8</v>
      </c>
      <c r="I3" s="148"/>
      <c r="J3" s="149"/>
      <c r="K3" s="149"/>
      <c r="L3" s="149"/>
      <c r="N3" s="148" t="s">
        <v>9</v>
      </c>
      <c r="O3" s="148"/>
      <c r="P3" s="149"/>
      <c r="Q3" s="149"/>
      <c r="R3" s="149"/>
      <c r="T3" s="148" t="s">
        <v>10</v>
      </c>
      <c r="U3" s="148"/>
      <c r="V3" s="149"/>
      <c r="W3" s="149"/>
      <c r="X3" s="149"/>
      <c r="Z3" s="42" t="s">
        <v>51</v>
      </c>
      <c r="AA3" s="42" t="s">
        <v>52</v>
      </c>
      <c r="AB3" s="42" t="s">
        <v>53</v>
      </c>
    </row>
    <row r="4" spans="2:28" ht="15.75" x14ac:dyDescent="0.25">
      <c r="B4" s="17"/>
      <c r="C4" s="18">
        <v>0</v>
      </c>
      <c r="D4" s="18">
        <v>22</v>
      </c>
      <c r="E4" s="18">
        <v>56</v>
      </c>
      <c r="F4" s="18">
        <v>100</v>
      </c>
      <c r="H4" s="17"/>
      <c r="I4" s="18">
        <v>0</v>
      </c>
      <c r="J4" s="18">
        <v>22</v>
      </c>
      <c r="K4" s="18">
        <v>56</v>
      </c>
      <c r="L4" s="18">
        <v>100</v>
      </c>
      <c r="N4" s="17"/>
      <c r="O4" s="18">
        <v>0</v>
      </c>
      <c r="P4" s="18">
        <v>22</v>
      </c>
      <c r="Q4" s="18">
        <v>56</v>
      </c>
      <c r="R4" s="18">
        <v>100</v>
      </c>
      <c r="T4" s="17"/>
      <c r="U4" s="18">
        <v>0</v>
      </c>
      <c r="V4" s="18">
        <v>22</v>
      </c>
      <c r="W4" s="18">
        <v>56</v>
      </c>
      <c r="X4" s="18">
        <v>100</v>
      </c>
      <c r="Z4" s="43" t="s">
        <v>34</v>
      </c>
      <c r="AA4" s="75" t="s">
        <v>58</v>
      </c>
      <c r="AB4" s="75">
        <v>51.1</v>
      </c>
    </row>
    <row r="5" spans="2:28" ht="15.75" x14ac:dyDescent="0.25">
      <c r="B5" s="19">
        <v>0</v>
      </c>
      <c r="C5" s="20">
        <v>0.501</v>
      </c>
      <c r="D5" s="20">
        <v>2.62</v>
      </c>
      <c r="E5" s="20">
        <v>6.38</v>
      </c>
      <c r="F5" s="20">
        <v>12.68</v>
      </c>
      <c r="H5" s="19">
        <v>0</v>
      </c>
      <c r="I5" s="20">
        <v>0.69099999999999995</v>
      </c>
      <c r="J5" s="20">
        <v>3.6280000000000001</v>
      </c>
      <c r="K5" s="20">
        <v>8.7200000000000006</v>
      </c>
      <c r="L5" s="20">
        <v>17.260000000000002</v>
      </c>
      <c r="N5" s="19">
        <v>0</v>
      </c>
      <c r="O5" s="20">
        <v>0.89200000000000002</v>
      </c>
      <c r="P5" s="20">
        <v>4.6680000000000001</v>
      </c>
      <c r="Q5" s="20">
        <v>11.22</v>
      </c>
      <c r="R5" s="20">
        <v>22.2</v>
      </c>
      <c r="T5" s="19">
        <v>0</v>
      </c>
      <c r="U5" s="20">
        <v>1.081</v>
      </c>
      <c r="V5" s="20">
        <v>5.6360000000000001</v>
      </c>
      <c r="W5" s="20">
        <v>13.56</v>
      </c>
      <c r="X5" s="20">
        <v>26.88</v>
      </c>
      <c r="Z5" s="44" t="s">
        <v>35</v>
      </c>
      <c r="AA5" s="75" t="s">
        <v>58</v>
      </c>
      <c r="AB5" s="75">
        <v>22.54</v>
      </c>
    </row>
    <row r="6" spans="2:28" ht="15.75" x14ac:dyDescent="0.25">
      <c r="B6" s="19">
        <v>0.5</v>
      </c>
      <c r="C6" s="20">
        <v>0.66400000000000003</v>
      </c>
      <c r="D6" s="20">
        <v>3.516</v>
      </c>
      <c r="E6" s="20">
        <v>8.8320000000000007</v>
      </c>
      <c r="F6" s="20">
        <v>18.760000000000002</v>
      </c>
      <c r="H6" s="19">
        <v>0.5</v>
      </c>
      <c r="I6" s="20">
        <v>0.78400000000000003</v>
      </c>
      <c r="J6" s="20">
        <v>4.1440000000000001</v>
      </c>
      <c r="K6" s="20">
        <v>10.33</v>
      </c>
      <c r="L6" s="20">
        <v>21.82</v>
      </c>
      <c r="N6" s="19">
        <v>0.5</v>
      </c>
      <c r="O6" s="20">
        <v>0.98799999999999999</v>
      </c>
      <c r="P6" s="20">
        <v>5.2439999999999998</v>
      </c>
      <c r="Q6" s="20">
        <v>13.07</v>
      </c>
      <c r="R6" s="20">
        <v>27.62</v>
      </c>
      <c r="T6" s="19">
        <v>0.5</v>
      </c>
      <c r="U6" s="20">
        <v>1.1879999999999999</v>
      </c>
      <c r="V6" s="20">
        <v>6.3040000000000003</v>
      </c>
      <c r="W6" s="20">
        <v>15.7</v>
      </c>
      <c r="X6" s="20">
        <v>33.22</v>
      </c>
      <c r="Z6" s="45" t="s">
        <v>36</v>
      </c>
      <c r="AA6" s="151" t="s">
        <v>54</v>
      </c>
      <c r="AB6" s="152">
        <v>58.65</v>
      </c>
    </row>
    <row r="7" spans="2:28" ht="15.75" x14ac:dyDescent="0.25">
      <c r="B7" s="19">
        <v>1</v>
      </c>
      <c r="C7" s="20">
        <v>0.71799999999999997</v>
      </c>
      <c r="D7" s="20">
        <v>3.8</v>
      </c>
      <c r="E7" s="20">
        <v>9.7240000000000002</v>
      </c>
      <c r="F7" s="20">
        <v>20.92</v>
      </c>
      <c r="H7" s="19">
        <v>1</v>
      </c>
      <c r="I7" s="20">
        <v>0.80800000000000005</v>
      </c>
      <c r="J7" s="20">
        <v>4.2960000000000003</v>
      </c>
      <c r="K7" s="20">
        <v>10.83</v>
      </c>
      <c r="L7" s="20">
        <v>23.18</v>
      </c>
      <c r="N7" s="19">
        <v>1</v>
      </c>
      <c r="O7" s="20">
        <v>1.0149999999999999</v>
      </c>
      <c r="P7" s="20">
        <v>5.4080000000000004</v>
      </c>
      <c r="Q7" s="20">
        <v>13.64</v>
      </c>
      <c r="R7" s="20">
        <v>29.23</v>
      </c>
      <c r="T7" s="19">
        <v>1</v>
      </c>
      <c r="U7" s="20">
        <v>1.218</v>
      </c>
      <c r="V7" s="20">
        <v>6.484</v>
      </c>
      <c r="W7" s="20">
        <v>16.350000000000001</v>
      </c>
      <c r="X7" s="20">
        <v>35.32</v>
      </c>
      <c r="Z7" s="46" t="s">
        <v>37</v>
      </c>
      <c r="AA7" s="151"/>
      <c r="AB7" s="152"/>
    </row>
    <row r="8" spans="2:28" ht="15.75" x14ac:dyDescent="0.25">
      <c r="B8" s="19">
        <v>2</v>
      </c>
      <c r="C8" s="20">
        <v>0.79100000000000004</v>
      </c>
      <c r="D8" s="20">
        <v>4.2480000000000002</v>
      </c>
      <c r="E8" s="20">
        <v>11.48</v>
      </c>
      <c r="F8" s="20">
        <v>24.27</v>
      </c>
      <c r="H8" s="19">
        <v>2</v>
      </c>
      <c r="I8" s="20">
        <v>0.85599999999999998</v>
      </c>
      <c r="J8" s="20">
        <v>4.5359999999999996</v>
      </c>
      <c r="K8" s="20">
        <v>11.8</v>
      </c>
      <c r="L8" s="20">
        <v>25.64</v>
      </c>
      <c r="N8" s="19">
        <v>2</v>
      </c>
      <c r="O8" s="20">
        <v>1.0640000000000001</v>
      </c>
      <c r="P8" s="20">
        <v>5.6760000000000002</v>
      </c>
      <c r="Q8" s="20">
        <v>14.51</v>
      </c>
      <c r="R8" s="20">
        <v>31.98</v>
      </c>
      <c r="T8" s="19">
        <v>2</v>
      </c>
      <c r="U8" s="20">
        <v>1.266</v>
      </c>
      <c r="V8" s="20">
        <v>6.7759999999999998</v>
      </c>
      <c r="W8" s="20">
        <v>17.38</v>
      </c>
      <c r="X8" s="20">
        <v>38.64</v>
      </c>
      <c r="Z8" s="47" t="s">
        <v>38</v>
      </c>
      <c r="AA8" s="151" t="s">
        <v>55</v>
      </c>
      <c r="AB8" s="152">
        <v>71.11</v>
      </c>
    </row>
    <row r="9" spans="2:28" ht="15.75" x14ac:dyDescent="0.25">
      <c r="B9" s="19">
        <v>2.5</v>
      </c>
      <c r="C9" s="20">
        <v>0.81100000000000005</v>
      </c>
      <c r="D9" s="20">
        <v>4.7119999999999997</v>
      </c>
      <c r="E9" s="20">
        <v>12.42</v>
      </c>
      <c r="F9" s="20">
        <v>25.81</v>
      </c>
      <c r="H9" s="19">
        <v>2.5</v>
      </c>
      <c r="I9" s="20">
        <v>0.876</v>
      </c>
      <c r="J9" s="20">
        <v>4.6959999999999997</v>
      </c>
      <c r="K9" s="20">
        <v>12.25</v>
      </c>
      <c r="L9" s="20">
        <v>26.7</v>
      </c>
      <c r="N9" s="19">
        <v>2.5</v>
      </c>
      <c r="O9" s="20">
        <v>1.083</v>
      </c>
      <c r="P9" s="20">
        <v>5.7640000000000002</v>
      </c>
      <c r="Q9" s="20">
        <v>14.84</v>
      </c>
      <c r="R9" s="20">
        <v>33.01</v>
      </c>
      <c r="T9" s="19">
        <v>2.5</v>
      </c>
      <c r="U9" s="20">
        <v>1.2869999999999999</v>
      </c>
      <c r="V9" s="20">
        <v>6.8760000000000003</v>
      </c>
      <c r="W9" s="20">
        <v>17.78</v>
      </c>
      <c r="X9" s="20">
        <v>40.020000000000003</v>
      </c>
      <c r="Z9" s="48" t="s">
        <v>39</v>
      </c>
      <c r="AA9" s="151"/>
      <c r="AB9" s="152"/>
    </row>
    <row r="10" spans="2:28" ht="15.75" x14ac:dyDescent="0.25">
      <c r="Z10" s="49" t="s">
        <v>40</v>
      </c>
      <c r="AA10" s="151" t="s">
        <v>59</v>
      </c>
      <c r="AB10" s="152">
        <v>22.76</v>
      </c>
    </row>
    <row r="11" spans="2:28" ht="22.5" x14ac:dyDescent="0.3">
      <c r="B11" s="147" t="s">
        <v>11</v>
      </c>
      <c r="C11" s="147"/>
      <c r="D11" s="147"/>
      <c r="E11" s="147"/>
      <c r="F11" s="147"/>
      <c r="H11" s="148" t="s">
        <v>12</v>
      </c>
      <c r="I11" s="148"/>
      <c r="J11" s="149"/>
      <c r="K11" s="149"/>
      <c r="L11" s="149"/>
      <c r="N11" s="148" t="s">
        <v>13</v>
      </c>
      <c r="O11" s="148"/>
      <c r="P11" s="149"/>
      <c r="Q11" s="149"/>
      <c r="R11" s="149"/>
      <c r="T11" s="148" t="s">
        <v>14</v>
      </c>
      <c r="U11" s="148"/>
      <c r="V11" s="149"/>
      <c r="W11" s="149"/>
      <c r="X11" s="149"/>
      <c r="Z11" s="50" t="s">
        <v>41</v>
      </c>
      <c r="AA11" s="151"/>
      <c r="AB11" s="152"/>
    </row>
    <row r="12" spans="2:28" ht="15.75" x14ac:dyDescent="0.25">
      <c r="B12" s="17"/>
      <c r="C12" s="18">
        <v>0</v>
      </c>
      <c r="D12" s="18">
        <v>22</v>
      </c>
      <c r="E12" s="18">
        <v>56</v>
      </c>
      <c r="F12" s="18">
        <v>100</v>
      </c>
      <c r="H12" s="17"/>
      <c r="I12" s="18">
        <v>0</v>
      </c>
      <c r="J12" s="18">
        <v>22</v>
      </c>
      <c r="K12" s="18">
        <v>56</v>
      </c>
      <c r="L12" s="18">
        <v>100</v>
      </c>
      <c r="N12" s="17"/>
      <c r="O12" s="18">
        <v>0</v>
      </c>
      <c r="P12" s="18">
        <v>22</v>
      </c>
      <c r="Q12" s="18">
        <v>56</v>
      </c>
      <c r="R12" s="18">
        <v>100</v>
      </c>
      <c r="T12" s="17"/>
      <c r="U12" s="18">
        <v>0</v>
      </c>
      <c r="V12" s="18">
        <v>22</v>
      </c>
      <c r="W12" s="18">
        <v>56</v>
      </c>
      <c r="X12" s="18">
        <v>100</v>
      </c>
      <c r="Z12" s="51" t="s">
        <v>43</v>
      </c>
      <c r="AA12" s="151" t="s">
        <v>56</v>
      </c>
      <c r="AB12" s="152">
        <v>84.424999999999997</v>
      </c>
    </row>
    <row r="13" spans="2:28" ht="15.75" x14ac:dyDescent="0.25">
      <c r="B13" s="19">
        <v>0</v>
      </c>
      <c r="C13" s="20">
        <v>0.52300000000000002</v>
      </c>
      <c r="D13" s="20">
        <v>2.7679999999999998</v>
      </c>
      <c r="E13" s="20">
        <v>6.6159999999999997</v>
      </c>
      <c r="F13" s="20">
        <v>13.24</v>
      </c>
      <c r="H13" s="19">
        <v>0</v>
      </c>
      <c r="I13" s="20">
        <v>0.755</v>
      </c>
      <c r="J13" s="20">
        <v>3.9119999999999999</v>
      </c>
      <c r="K13" s="20">
        <v>9.32</v>
      </c>
      <c r="L13" s="20">
        <v>18.54</v>
      </c>
      <c r="N13" s="19">
        <v>0</v>
      </c>
      <c r="O13" s="20">
        <v>0.96899999999999997</v>
      </c>
      <c r="P13" s="20">
        <v>5.0220000000000002</v>
      </c>
      <c r="Q13" s="20">
        <v>11.97</v>
      </c>
      <c r="R13" s="20">
        <v>23.76</v>
      </c>
      <c r="T13" s="19">
        <v>0</v>
      </c>
      <c r="U13" s="20">
        <v>1.1739999999999999</v>
      </c>
      <c r="V13" s="20">
        <v>6.0679999999999996</v>
      </c>
      <c r="W13" s="20">
        <v>14.46</v>
      </c>
      <c r="X13" s="20">
        <v>28.68</v>
      </c>
      <c r="Z13" s="52" t="s">
        <v>42</v>
      </c>
      <c r="AA13" s="151"/>
      <c r="AB13" s="152"/>
    </row>
    <row r="14" spans="2:28" ht="15.75" x14ac:dyDescent="0.25">
      <c r="B14" s="19">
        <v>0.5</v>
      </c>
      <c r="C14" s="20">
        <v>0.69799999999999995</v>
      </c>
      <c r="D14" s="20">
        <v>3.67</v>
      </c>
      <c r="E14" s="20">
        <v>9.1999999999999993</v>
      </c>
      <c r="F14" s="20">
        <v>19.899999999999999</v>
      </c>
      <c r="H14" s="19">
        <v>0.5</v>
      </c>
      <c r="I14" s="20">
        <v>0.83199999999999996</v>
      </c>
      <c r="J14" s="20">
        <v>4.3719999999999999</v>
      </c>
      <c r="K14" s="20">
        <v>10.91</v>
      </c>
      <c r="L14" s="20">
        <v>23.58</v>
      </c>
      <c r="N14" s="19">
        <v>0.5</v>
      </c>
      <c r="O14" s="20">
        <v>1.0549999999999999</v>
      </c>
      <c r="P14" s="20">
        <v>5.532</v>
      </c>
      <c r="Q14" s="20">
        <v>13.86</v>
      </c>
      <c r="R14" s="20">
        <v>29.84</v>
      </c>
      <c r="T14" s="19">
        <v>0.5</v>
      </c>
      <c r="U14" s="20">
        <v>1.268</v>
      </c>
      <c r="V14" s="20">
        <v>6.6639999999999997</v>
      </c>
      <c r="W14" s="20">
        <v>16.66</v>
      </c>
      <c r="X14" s="20">
        <v>35.92</v>
      </c>
      <c r="Z14" s="53" t="s">
        <v>44</v>
      </c>
      <c r="AA14" s="151" t="s">
        <v>59</v>
      </c>
      <c r="AB14" s="152">
        <v>9.09</v>
      </c>
    </row>
    <row r="15" spans="2:28" ht="15.75" x14ac:dyDescent="0.25">
      <c r="B15" s="19">
        <v>1</v>
      </c>
      <c r="C15" s="20">
        <v>0.77200000000000002</v>
      </c>
      <c r="D15" s="20">
        <v>3.98</v>
      </c>
      <c r="E15" s="20">
        <v>10.16</v>
      </c>
      <c r="F15" s="20">
        <v>22.49</v>
      </c>
      <c r="H15" s="19">
        <v>1</v>
      </c>
      <c r="I15" s="20">
        <v>0.86599999999999999</v>
      </c>
      <c r="J15" s="20">
        <v>4.5359999999999996</v>
      </c>
      <c r="K15" s="20">
        <v>11.46</v>
      </c>
      <c r="L15" s="20">
        <v>25.08</v>
      </c>
      <c r="N15" s="19">
        <v>1</v>
      </c>
      <c r="O15" s="20">
        <v>1.0860000000000001</v>
      </c>
      <c r="P15" s="20">
        <v>5.7119999999999997</v>
      </c>
      <c r="Q15" s="20">
        <v>14.45</v>
      </c>
      <c r="R15" s="20">
        <v>31.75</v>
      </c>
      <c r="T15" s="19">
        <v>1</v>
      </c>
      <c r="U15" s="20">
        <v>1.2949999999999999</v>
      </c>
      <c r="V15" s="20">
        <v>6.86</v>
      </c>
      <c r="W15" s="20">
        <v>17.38</v>
      </c>
      <c r="X15" s="20">
        <v>38.450000000000003</v>
      </c>
      <c r="Z15" s="54" t="s">
        <v>45</v>
      </c>
      <c r="AA15" s="151"/>
      <c r="AB15" s="152"/>
    </row>
    <row r="16" spans="2:28" ht="15.75" x14ac:dyDescent="0.25">
      <c r="B16" s="19">
        <v>2</v>
      </c>
      <c r="C16" s="20">
        <v>0.85499999999999998</v>
      </c>
      <c r="D16" s="20">
        <v>4.468</v>
      </c>
      <c r="E16" s="20">
        <v>12.2</v>
      </c>
      <c r="F16" s="20">
        <v>26.75</v>
      </c>
      <c r="H16" s="19">
        <v>2</v>
      </c>
      <c r="I16" s="20">
        <v>0.91600000000000004</v>
      </c>
      <c r="J16" s="20">
        <v>4.782</v>
      </c>
      <c r="K16" s="20">
        <v>12.5</v>
      </c>
      <c r="L16" s="20">
        <v>28.26</v>
      </c>
      <c r="N16" s="19">
        <v>2</v>
      </c>
      <c r="O16" s="20">
        <v>1.141</v>
      </c>
      <c r="P16" s="20">
        <v>6.0140000000000002</v>
      </c>
      <c r="Q16" s="20">
        <v>15.52</v>
      </c>
      <c r="R16" s="20">
        <v>35.46</v>
      </c>
      <c r="T16" s="19">
        <v>2</v>
      </c>
      <c r="U16" s="20">
        <v>1.349</v>
      </c>
      <c r="V16" s="20">
        <v>7.1840000000000002</v>
      </c>
      <c r="W16" s="20">
        <v>18.649999999999999</v>
      </c>
      <c r="X16" s="20">
        <v>43.32</v>
      </c>
      <c r="Z16" s="55" t="s">
        <v>46</v>
      </c>
      <c r="AA16" s="151" t="s">
        <v>56</v>
      </c>
      <c r="AB16" s="152">
        <v>26.79</v>
      </c>
    </row>
    <row r="17" spans="2:28" ht="15.75" x14ac:dyDescent="0.25">
      <c r="B17" s="19">
        <v>2.5</v>
      </c>
      <c r="C17" s="20">
        <v>0.98299999999999998</v>
      </c>
      <c r="D17" s="20">
        <v>4.97</v>
      </c>
      <c r="E17" s="20">
        <v>13.05</v>
      </c>
      <c r="F17" s="20">
        <v>28.64</v>
      </c>
      <c r="H17" s="19">
        <v>2.5</v>
      </c>
      <c r="I17" s="20">
        <v>0.95099999999999996</v>
      </c>
      <c r="J17" s="20">
        <v>4.9880000000000004</v>
      </c>
      <c r="K17" s="20">
        <v>12.94</v>
      </c>
      <c r="L17" s="20">
        <v>29.7</v>
      </c>
      <c r="N17" s="19">
        <v>2.5</v>
      </c>
      <c r="O17" s="20">
        <v>1.1519999999999999</v>
      </c>
      <c r="P17" s="20">
        <v>6.1020000000000003</v>
      </c>
      <c r="Q17" s="20">
        <v>15.9</v>
      </c>
      <c r="R17" s="20">
        <v>37.06</v>
      </c>
      <c r="T17" s="19">
        <v>2.5</v>
      </c>
      <c r="U17" s="20">
        <v>1.3959999999999999</v>
      </c>
      <c r="V17" s="20">
        <v>7.3239999999999998</v>
      </c>
      <c r="W17" s="20">
        <v>19.38</v>
      </c>
      <c r="X17" s="20">
        <v>46.12</v>
      </c>
      <c r="Z17" s="56" t="s">
        <v>47</v>
      </c>
      <c r="AA17" s="151"/>
      <c r="AB17" s="152"/>
    </row>
    <row r="18" spans="2:28" ht="15.75" x14ac:dyDescent="0.25">
      <c r="Z18" s="57" t="s">
        <v>48</v>
      </c>
      <c r="AA18" s="151" t="s">
        <v>57</v>
      </c>
      <c r="AB18" s="152">
        <v>99.3</v>
      </c>
    </row>
    <row r="19" spans="2:28" ht="22.5" x14ac:dyDescent="0.3">
      <c r="B19" s="147" t="s">
        <v>15</v>
      </c>
      <c r="C19" s="147"/>
      <c r="D19" s="147"/>
      <c r="E19" s="147"/>
      <c r="F19" s="147"/>
      <c r="H19" s="148" t="s">
        <v>16</v>
      </c>
      <c r="I19" s="148"/>
      <c r="J19" s="149"/>
      <c r="K19" s="149"/>
      <c r="L19" s="149"/>
      <c r="N19" s="148" t="s">
        <v>17</v>
      </c>
      <c r="O19" s="148"/>
      <c r="P19" s="149"/>
      <c r="Q19" s="149"/>
      <c r="R19" s="149"/>
      <c r="T19" s="148" t="s">
        <v>18</v>
      </c>
      <c r="U19" s="148"/>
      <c r="V19" s="149"/>
      <c r="W19" s="149"/>
      <c r="X19" s="149"/>
      <c r="Z19" s="58" t="s">
        <v>49</v>
      </c>
      <c r="AA19" s="151"/>
      <c r="AB19" s="152"/>
    </row>
    <row r="20" spans="2:28" ht="15.75" x14ac:dyDescent="0.25">
      <c r="B20" s="17"/>
      <c r="C20" s="18">
        <v>0</v>
      </c>
      <c r="D20" s="18">
        <v>22</v>
      </c>
      <c r="E20" s="18">
        <v>56</v>
      </c>
      <c r="F20" s="18">
        <v>100</v>
      </c>
      <c r="H20" s="17"/>
      <c r="I20" s="18">
        <v>0</v>
      </c>
      <c r="J20" s="18">
        <v>22</v>
      </c>
      <c r="K20" s="18">
        <v>56</v>
      </c>
      <c r="L20" s="18">
        <v>100</v>
      </c>
      <c r="N20" s="17"/>
      <c r="O20" s="18">
        <v>0</v>
      </c>
      <c r="P20" s="18">
        <v>22</v>
      </c>
      <c r="Q20" s="18">
        <v>56</v>
      </c>
      <c r="R20" s="18">
        <v>100</v>
      </c>
      <c r="T20" s="17"/>
      <c r="U20" s="18">
        <v>0</v>
      </c>
      <c r="V20" s="18">
        <v>22</v>
      </c>
      <c r="W20" s="18">
        <v>56</v>
      </c>
      <c r="X20" s="18">
        <v>100</v>
      </c>
      <c r="Z20" s="59" t="s">
        <v>50</v>
      </c>
      <c r="AA20" s="151"/>
      <c r="AB20" s="152"/>
    </row>
    <row r="21" spans="2:28" ht="15.75" x14ac:dyDescent="0.25">
      <c r="B21" s="19">
        <v>0</v>
      </c>
      <c r="C21" s="20">
        <v>0.57799999999999996</v>
      </c>
      <c r="D21" s="20">
        <v>3.14</v>
      </c>
      <c r="E21" s="20">
        <v>7.4160000000000004</v>
      </c>
      <c r="F21" s="20">
        <v>14.98</v>
      </c>
      <c r="H21" s="19">
        <v>0</v>
      </c>
      <c r="I21" s="20">
        <v>0.84599999999999997</v>
      </c>
      <c r="J21" s="20">
        <v>4.508</v>
      </c>
      <c r="K21" s="20">
        <v>10.57</v>
      </c>
      <c r="L21" s="20">
        <v>21.46</v>
      </c>
      <c r="N21" s="19">
        <v>0</v>
      </c>
      <c r="O21" s="20">
        <v>1.0880000000000001</v>
      </c>
      <c r="P21" s="20">
        <v>5.7720000000000002</v>
      </c>
      <c r="Q21" s="20">
        <v>13.44</v>
      </c>
      <c r="R21" s="20">
        <v>27.48</v>
      </c>
      <c r="T21" s="19">
        <v>0</v>
      </c>
      <c r="U21" s="20">
        <v>1.321</v>
      </c>
      <c r="V21" s="20">
        <v>6.968</v>
      </c>
      <c r="W21" s="20">
        <v>16.02</v>
      </c>
      <c r="X21" s="20">
        <v>33.14</v>
      </c>
    </row>
    <row r="22" spans="2:28" ht="15.75" x14ac:dyDescent="0.25">
      <c r="B22" s="19">
        <v>0.5</v>
      </c>
      <c r="C22" s="20">
        <v>0.72899999999999998</v>
      </c>
      <c r="D22" s="20">
        <v>3.948</v>
      </c>
      <c r="E22" s="20">
        <v>10.130000000000001</v>
      </c>
      <c r="F22" s="20">
        <v>22.8</v>
      </c>
      <c r="H22" s="19">
        <v>0.5</v>
      </c>
      <c r="I22" s="20">
        <v>0.90500000000000003</v>
      </c>
      <c r="J22" s="20">
        <v>4.8440000000000003</v>
      </c>
      <c r="K22" s="20">
        <v>12.13</v>
      </c>
      <c r="L22" s="20">
        <v>27.34</v>
      </c>
      <c r="N22" s="19">
        <v>0.5</v>
      </c>
      <c r="O22" s="20">
        <v>1.145</v>
      </c>
      <c r="P22" s="20">
        <v>6.1440000000000001</v>
      </c>
      <c r="Q22" s="20">
        <v>15.27</v>
      </c>
      <c r="R22" s="20">
        <v>34.799999999999997</v>
      </c>
      <c r="T22" s="19">
        <v>0.5</v>
      </c>
      <c r="U22" s="20">
        <v>1.3720000000000001</v>
      </c>
      <c r="V22" s="20">
        <v>7.4119999999999999</v>
      </c>
      <c r="W22" s="20">
        <v>18.29</v>
      </c>
      <c r="X22" s="20">
        <v>42.28</v>
      </c>
    </row>
    <row r="23" spans="2:28" ht="15.75" x14ac:dyDescent="0.25">
      <c r="B23" s="19">
        <v>1</v>
      </c>
      <c r="C23" s="20">
        <v>0.79500000000000004</v>
      </c>
      <c r="D23" s="20">
        <v>4.3659999999999997</v>
      </c>
      <c r="E23" s="20">
        <v>11.23</v>
      </c>
      <c r="F23" s="20">
        <v>25.76</v>
      </c>
      <c r="H23" s="19">
        <v>1</v>
      </c>
      <c r="I23" s="20">
        <v>0.93400000000000005</v>
      </c>
      <c r="J23" s="20">
        <v>5.0119999999999996</v>
      </c>
      <c r="K23" s="20">
        <v>12.76</v>
      </c>
      <c r="L23" s="20">
        <v>29.52</v>
      </c>
      <c r="N23" s="19">
        <v>1</v>
      </c>
      <c r="O23" s="20">
        <v>1.169</v>
      </c>
      <c r="P23" s="20">
        <v>6.3360000000000003</v>
      </c>
      <c r="Q23" s="20">
        <v>16.059999999999999</v>
      </c>
      <c r="R23" s="20">
        <v>38</v>
      </c>
      <c r="T23" s="19">
        <v>1</v>
      </c>
      <c r="U23" s="20">
        <v>1.399</v>
      </c>
      <c r="V23" s="20">
        <v>7.6520000000000001</v>
      </c>
      <c r="W23" s="20">
        <v>19.3</v>
      </c>
      <c r="X23" s="20">
        <v>47.48</v>
      </c>
    </row>
    <row r="24" spans="2:28" ht="15.75" x14ac:dyDescent="0.25">
      <c r="B24" s="19">
        <v>2</v>
      </c>
      <c r="C24" s="20">
        <v>0.89</v>
      </c>
      <c r="D24" s="20">
        <v>4.9779999999999998</v>
      </c>
      <c r="E24" s="20">
        <v>13.4</v>
      </c>
      <c r="F24" s="20">
        <v>31.77</v>
      </c>
      <c r="H24" s="19">
        <v>2</v>
      </c>
      <c r="I24" s="20">
        <v>0.98699999999999999</v>
      </c>
      <c r="J24" s="20">
        <v>5.3959999999999999</v>
      </c>
      <c r="K24" s="20">
        <v>14.06</v>
      </c>
      <c r="L24" s="20">
        <v>34.94</v>
      </c>
      <c r="N24" s="19">
        <v>2</v>
      </c>
      <c r="O24" s="20">
        <v>1.222</v>
      </c>
      <c r="P24" s="20">
        <v>6.7119999999999997</v>
      </c>
      <c r="Q24" s="20">
        <v>17.59</v>
      </c>
      <c r="R24" s="20">
        <v>51.1</v>
      </c>
      <c r="T24" s="19">
        <v>2</v>
      </c>
      <c r="U24" s="20">
        <v>1.4490000000000001</v>
      </c>
      <c r="V24" s="20">
        <v>8.1120000000000001</v>
      </c>
      <c r="W24" s="20">
        <v>22.54</v>
      </c>
      <c r="X24" s="34" t="s">
        <v>5</v>
      </c>
    </row>
    <row r="25" spans="2:28" ht="15.75" x14ac:dyDescent="0.25">
      <c r="B25" s="19">
        <v>2.5</v>
      </c>
      <c r="C25" s="20">
        <v>0.93799999999999994</v>
      </c>
      <c r="D25" s="20">
        <v>5.6239999999999997</v>
      </c>
      <c r="E25" s="20">
        <v>15.06</v>
      </c>
      <c r="F25" s="20">
        <v>34.65</v>
      </c>
      <c r="H25" s="19">
        <v>2.5</v>
      </c>
      <c r="I25" s="20">
        <v>1.012</v>
      </c>
      <c r="J25" s="20">
        <v>5.5839999999999996</v>
      </c>
      <c r="K25" s="20">
        <v>14.74</v>
      </c>
      <c r="L25" s="20">
        <v>38.4</v>
      </c>
      <c r="N25" s="19">
        <v>2.5</v>
      </c>
      <c r="O25" s="20">
        <v>1.23</v>
      </c>
      <c r="P25" s="20">
        <v>6.88</v>
      </c>
      <c r="Q25" s="20">
        <v>18.43</v>
      </c>
      <c r="R25" s="39" t="s">
        <v>5</v>
      </c>
      <c r="T25" s="19">
        <v>2.5</v>
      </c>
      <c r="U25" s="20">
        <v>1.4670000000000001</v>
      </c>
      <c r="V25" s="20">
        <v>8.42</v>
      </c>
      <c r="W25" s="33" t="s">
        <v>5</v>
      </c>
      <c r="X25" s="34" t="s">
        <v>5</v>
      </c>
    </row>
    <row r="27" spans="2:28" ht="22.5" x14ac:dyDescent="0.3">
      <c r="B27" s="147" t="s">
        <v>19</v>
      </c>
      <c r="C27" s="147"/>
      <c r="D27" s="147"/>
      <c r="E27" s="147"/>
      <c r="F27" s="147"/>
      <c r="H27" s="148" t="s">
        <v>20</v>
      </c>
      <c r="I27" s="148"/>
      <c r="J27" s="149"/>
      <c r="K27" s="149"/>
      <c r="L27" s="149"/>
      <c r="N27" s="148" t="s">
        <v>21</v>
      </c>
      <c r="O27" s="148"/>
      <c r="P27" s="149"/>
      <c r="Q27" s="149"/>
      <c r="R27" s="149"/>
      <c r="T27" s="148" t="s">
        <v>22</v>
      </c>
      <c r="U27" s="148"/>
      <c r="V27" s="149"/>
      <c r="W27" s="149"/>
      <c r="X27" s="149"/>
    </row>
    <row r="28" spans="2:28" ht="15.75" x14ac:dyDescent="0.25">
      <c r="B28" s="17"/>
      <c r="C28" s="18">
        <v>0</v>
      </c>
      <c r="D28" s="18">
        <v>22</v>
      </c>
      <c r="E28" s="18">
        <v>56</v>
      </c>
      <c r="F28" s="18">
        <v>100</v>
      </c>
      <c r="H28" s="17"/>
      <c r="I28" s="18">
        <v>0</v>
      </c>
      <c r="J28" s="18">
        <v>22</v>
      </c>
      <c r="K28" s="18">
        <v>56</v>
      </c>
      <c r="L28" s="18">
        <v>100</v>
      </c>
      <c r="N28" s="17"/>
      <c r="O28" s="18">
        <v>0</v>
      </c>
      <c r="P28" s="18">
        <v>22</v>
      </c>
      <c r="Q28" s="18">
        <v>56</v>
      </c>
      <c r="R28" s="18">
        <v>100</v>
      </c>
      <c r="T28" s="17"/>
      <c r="U28" s="18">
        <v>0</v>
      </c>
      <c r="V28" s="18">
        <v>22</v>
      </c>
      <c r="W28" s="18">
        <v>56</v>
      </c>
      <c r="X28" s="18">
        <v>100</v>
      </c>
    </row>
    <row r="29" spans="2:28" ht="15.75" x14ac:dyDescent="0.25">
      <c r="B29" s="19">
        <v>0</v>
      </c>
      <c r="C29" s="20">
        <v>0.65200000000000002</v>
      </c>
      <c r="D29" s="20">
        <v>3.5920000000000001</v>
      </c>
      <c r="E29" s="20">
        <v>8.7360000000000007</v>
      </c>
      <c r="F29" s="20">
        <v>18.22</v>
      </c>
      <c r="H29" s="19">
        <v>0</v>
      </c>
      <c r="I29" s="20">
        <v>0.96099999999999997</v>
      </c>
      <c r="J29" s="20">
        <v>5.1779999999999999</v>
      </c>
      <c r="K29" s="20">
        <v>12.43</v>
      </c>
      <c r="L29" s="20">
        <v>25.84</v>
      </c>
      <c r="N29" s="19">
        <v>0</v>
      </c>
      <c r="O29" s="20">
        <v>1.25</v>
      </c>
      <c r="P29" s="20">
        <v>6.6079999999999997</v>
      </c>
      <c r="Q29" s="20">
        <v>15.54</v>
      </c>
      <c r="R29" s="20">
        <v>32.700000000000003</v>
      </c>
      <c r="T29" s="19">
        <v>0</v>
      </c>
      <c r="U29" s="20">
        <v>1.504</v>
      </c>
      <c r="V29" s="20">
        <v>7.8040000000000003</v>
      </c>
      <c r="W29" s="20">
        <v>18.82</v>
      </c>
      <c r="X29" s="20">
        <v>38.6</v>
      </c>
    </row>
    <row r="30" spans="2:28" ht="15.75" x14ac:dyDescent="0.25">
      <c r="B30" s="19">
        <v>0.5</v>
      </c>
      <c r="C30" s="20">
        <v>0.79400000000000004</v>
      </c>
      <c r="D30" s="20">
        <v>4.3120000000000003</v>
      </c>
      <c r="E30" s="20">
        <v>11.34</v>
      </c>
      <c r="F30" s="20">
        <v>27.2</v>
      </c>
      <c r="H30" s="19">
        <v>0.5</v>
      </c>
      <c r="I30" s="20">
        <v>0.98799999999999999</v>
      </c>
      <c r="J30" s="20">
        <v>5.3419999999999996</v>
      </c>
      <c r="K30" s="20">
        <v>13.86</v>
      </c>
      <c r="L30" s="20">
        <v>33.72</v>
      </c>
      <c r="N30" s="19">
        <v>0.5</v>
      </c>
      <c r="O30" s="20">
        <v>1.246</v>
      </c>
      <c r="P30" s="20">
        <v>6.8</v>
      </c>
      <c r="Q30" s="20">
        <v>17.350000000000001</v>
      </c>
      <c r="R30" s="20">
        <v>44.02</v>
      </c>
      <c r="T30" s="19">
        <v>0.5</v>
      </c>
      <c r="U30" s="20">
        <v>1.496</v>
      </c>
      <c r="V30" s="20">
        <v>8.1280000000000001</v>
      </c>
      <c r="W30" s="20">
        <v>21.38</v>
      </c>
      <c r="X30" s="20">
        <v>54.54</v>
      </c>
    </row>
    <row r="31" spans="2:28" ht="15.75" x14ac:dyDescent="0.25">
      <c r="B31" s="19">
        <v>1</v>
      </c>
      <c r="C31" s="20">
        <v>0.85799999999999998</v>
      </c>
      <c r="D31" s="20">
        <v>4.68</v>
      </c>
      <c r="E31" s="20">
        <v>12.85</v>
      </c>
      <c r="F31" s="20">
        <v>31.66</v>
      </c>
      <c r="H31" s="19">
        <v>1</v>
      </c>
      <c r="I31" s="20">
        <v>1.02</v>
      </c>
      <c r="J31" s="20">
        <v>5.55</v>
      </c>
      <c r="K31" s="20">
        <v>14.23</v>
      </c>
      <c r="L31" s="20">
        <v>39.42</v>
      </c>
      <c r="N31" s="19">
        <v>1</v>
      </c>
      <c r="O31" s="20">
        <v>1.274</v>
      </c>
      <c r="P31" s="20">
        <v>7.032</v>
      </c>
      <c r="Q31" s="20">
        <v>18.760000000000002</v>
      </c>
      <c r="R31" s="20">
        <v>70.02</v>
      </c>
      <c r="T31" s="19">
        <v>1</v>
      </c>
      <c r="U31" s="20">
        <v>1.524</v>
      </c>
      <c r="V31" s="20">
        <v>8.5299999999999994</v>
      </c>
      <c r="W31" s="20">
        <v>25.96</v>
      </c>
      <c r="X31" s="41" t="s">
        <v>5</v>
      </c>
    </row>
    <row r="32" spans="2:28" ht="15.75" x14ac:dyDescent="0.25">
      <c r="B32" s="19">
        <v>2</v>
      </c>
      <c r="C32" s="20">
        <v>0.97499999999999998</v>
      </c>
      <c r="D32" s="20">
        <v>5.4980000000000002</v>
      </c>
      <c r="E32" s="20">
        <v>15.725</v>
      </c>
      <c r="F32" s="20">
        <v>43.18</v>
      </c>
      <c r="H32" s="19">
        <v>2</v>
      </c>
      <c r="I32" s="20">
        <v>1.0860000000000001</v>
      </c>
      <c r="J32" s="20">
        <v>5.98</v>
      </c>
      <c r="K32" s="20">
        <v>16.54</v>
      </c>
      <c r="L32" s="35" t="s">
        <v>5</v>
      </c>
      <c r="N32" s="19">
        <v>2</v>
      </c>
      <c r="O32" s="20">
        <v>1.33</v>
      </c>
      <c r="P32" s="20">
        <v>7.6239999999999997</v>
      </c>
      <c r="Q32" s="36" t="s">
        <v>5</v>
      </c>
      <c r="R32" s="37" t="s">
        <v>5</v>
      </c>
      <c r="T32" s="19">
        <v>2</v>
      </c>
      <c r="U32" s="20">
        <v>1.581</v>
      </c>
      <c r="V32" s="38" t="s">
        <v>5</v>
      </c>
      <c r="W32" s="40" t="s">
        <v>5</v>
      </c>
      <c r="X32" s="41" t="s">
        <v>5</v>
      </c>
    </row>
    <row r="33" spans="2:24" ht="15.75" x14ac:dyDescent="0.25">
      <c r="B33" s="19">
        <v>2.5</v>
      </c>
      <c r="C33" s="20">
        <v>1.1100000000000001</v>
      </c>
      <c r="D33" s="20">
        <v>6.38</v>
      </c>
      <c r="E33" s="20">
        <v>18.54</v>
      </c>
      <c r="F33" s="20">
        <v>55.5</v>
      </c>
      <c r="H33" s="19">
        <v>2.5</v>
      </c>
      <c r="I33" s="20">
        <v>1.101</v>
      </c>
      <c r="J33" s="20">
        <v>6.28</v>
      </c>
      <c r="K33" s="20">
        <v>18.43</v>
      </c>
      <c r="L33" s="35" t="s">
        <v>5</v>
      </c>
      <c r="N33" s="19">
        <v>2.5</v>
      </c>
      <c r="O33" s="20">
        <v>1.3480000000000001</v>
      </c>
      <c r="P33" s="20">
        <v>7.7160000000000002</v>
      </c>
      <c r="Q33" s="36" t="s">
        <v>5</v>
      </c>
      <c r="R33" s="37" t="s">
        <v>5</v>
      </c>
      <c r="T33" s="19">
        <v>2.5</v>
      </c>
      <c r="U33" s="20">
        <v>1.601</v>
      </c>
      <c r="V33" s="38" t="s">
        <v>5</v>
      </c>
      <c r="W33" s="40" t="s">
        <v>5</v>
      </c>
      <c r="X33" s="41" t="s">
        <v>5</v>
      </c>
    </row>
    <row r="36" spans="2:24" ht="15.75" customHeight="1" x14ac:dyDescent="0.25"/>
  </sheetData>
  <mergeCells count="31">
    <mergeCell ref="B1:AB1"/>
    <mergeCell ref="AA18:AA20"/>
    <mergeCell ref="AB18:AB20"/>
    <mergeCell ref="AA16:AA17"/>
    <mergeCell ref="AB16:AB17"/>
    <mergeCell ref="AA14:AA15"/>
    <mergeCell ref="AB14:AB15"/>
    <mergeCell ref="AA6:AA7"/>
    <mergeCell ref="AB6:AB7"/>
    <mergeCell ref="AA8:AA9"/>
    <mergeCell ref="AB8:AB9"/>
    <mergeCell ref="AA12:AA13"/>
    <mergeCell ref="AB12:AB13"/>
    <mergeCell ref="AA10:AA11"/>
    <mergeCell ref="AB10:AB11"/>
    <mergeCell ref="B3:F3"/>
    <mergeCell ref="H3:L3"/>
    <mergeCell ref="N3:R3"/>
    <mergeCell ref="T3:X3"/>
    <mergeCell ref="B11:F11"/>
    <mergeCell ref="H11:L11"/>
    <mergeCell ref="N11:R11"/>
    <mergeCell ref="T11:X11"/>
    <mergeCell ref="B27:F27"/>
    <mergeCell ref="H27:L27"/>
    <mergeCell ref="N27:R27"/>
    <mergeCell ref="T27:X27"/>
    <mergeCell ref="B19:F19"/>
    <mergeCell ref="H19:L19"/>
    <mergeCell ref="N19:R19"/>
    <mergeCell ref="T19:X19"/>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CAE2-E6AA-4420-978B-6CECC896239B}">
  <sheetPr codeName="Sheet14">
    <tabColor rgb="FF92D050"/>
  </sheetPr>
  <dimension ref="B1:P126"/>
  <sheetViews>
    <sheetView tabSelected="1" zoomScaleNormal="100" workbookViewId="0">
      <selection activeCell="D6" sqref="D6"/>
    </sheetView>
  </sheetViews>
  <sheetFormatPr defaultColWidth="9.140625" defaultRowHeight="15" x14ac:dyDescent="0.25"/>
  <cols>
    <col min="1" max="1" width="9.140625" style="110"/>
    <col min="2" max="2" width="20.85546875" style="110" bestFit="1" customWidth="1"/>
    <col min="3" max="3" width="18.7109375" style="110" customWidth="1"/>
    <col min="4" max="4" width="18.5703125" style="110" customWidth="1"/>
    <col min="5" max="5" width="20.85546875" style="110" bestFit="1" customWidth="1"/>
    <col min="6" max="6" width="12.28515625" style="110" customWidth="1"/>
    <col min="7" max="7" width="8" style="110" customWidth="1"/>
    <col min="8" max="16384" width="9.140625" style="110"/>
  </cols>
  <sheetData>
    <row r="1" spans="2:10" ht="87.75" customHeight="1" x14ac:dyDescent="0.25">
      <c r="B1" s="124" t="s">
        <v>133</v>
      </c>
      <c r="C1" s="124"/>
      <c r="D1" s="124"/>
      <c r="E1" s="124"/>
      <c r="F1" s="118"/>
    </row>
    <row r="2" spans="2:10" ht="60.75" x14ac:dyDescent="0.25">
      <c r="B2" s="126" t="s">
        <v>129</v>
      </c>
      <c r="C2" s="115" t="s">
        <v>134</v>
      </c>
      <c r="D2" s="108" t="s">
        <v>135</v>
      </c>
      <c r="E2" s="117" t="s">
        <v>131</v>
      </c>
      <c r="F2" s="118"/>
      <c r="G2" s="118"/>
    </row>
    <row r="3" spans="2:10" ht="27.75" x14ac:dyDescent="0.25">
      <c r="B3" s="127"/>
      <c r="C3" s="119">
        <v>2.5</v>
      </c>
      <c r="D3" s="120">
        <f>C3*2</f>
        <v>5</v>
      </c>
      <c r="E3" s="122">
        <f>VLOOKUP(ROUND(C3,1),K25:L75,2,FALSE)</f>
        <v>25</v>
      </c>
      <c r="F3" s="116"/>
      <c r="G3" s="116"/>
    </row>
    <row r="5" spans="2:10" ht="60" customHeight="1" x14ac:dyDescent="0.25">
      <c r="B5" s="126" t="s">
        <v>130</v>
      </c>
      <c r="C5" s="115" t="s">
        <v>136</v>
      </c>
      <c r="D5" s="108" t="s">
        <v>135</v>
      </c>
      <c r="E5" s="117" t="s">
        <v>131</v>
      </c>
    </row>
    <row r="6" spans="2:10" ht="33" customHeight="1" x14ac:dyDescent="0.25">
      <c r="B6" s="127"/>
      <c r="C6" s="121">
        <f>D6/2</f>
        <v>1</v>
      </c>
      <c r="D6" s="107">
        <v>2</v>
      </c>
      <c r="E6" s="122">
        <f>VLOOKUP(ROUND(D6,1),N25:O125,2,FALSE)</f>
        <v>55</v>
      </c>
    </row>
    <row r="11" spans="2:10" ht="64.5" x14ac:dyDescent="0.95">
      <c r="C11" s="114" t="s">
        <v>104</v>
      </c>
      <c r="D11" s="114"/>
      <c r="E11" s="114"/>
      <c r="F11" s="114"/>
      <c r="G11" s="114"/>
    </row>
    <row r="15" spans="2:10" ht="27.75" customHeight="1" x14ac:dyDescent="0.95">
      <c r="H15" s="114"/>
      <c r="I15" s="114"/>
      <c r="J15" s="114"/>
    </row>
    <row r="24" spans="11:16" x14ac:dyDescent="0.25">
      <c r="K24" s="123" t="s">
        <v>126</v>
      </c>
      <c r="L24" s="123" t="s">
        <v>127</v>
      </c>
      <c r="M24" s="123"/>
      <c r="N24" s="123" t="s">
        <v>128</v>
      </c>
      <c r="O24" s="123" t="s">
        <v>127</v>
      </c>
      <c r="P24" s="123"/>
    </row>
    <row r="25" spans="11:16" x14ac:dyDescent="0.25">
      <c r="K25" s="123">
        <v>6</v>
      </c>
      <c r="L25" s="123">
        <v>10</v>
      </c>
      <c r="M25" s="123"/>
      <c r="N25" s="123">
        <v>12</v>
      </c>
      <c r="O25" s="123">
        <v>10</v>
      </c>
      <c r="P25" s="123"/>
    </row>
    <row r="26" spans="11:16" x14ac:dyDescent="0.25">
      <c r="K26" s="123">
        <v>5.9</v>
      </c>
      <c r="L26" s="123">
        <v>10</v>
      </c>
      <c r="M26" s="123"/>
      <c r="N26" s="123">
        <v>11.9</v>
      </c>
      <c r="O26" s="123">
        <v>10</v>
      </c>
      <c r="P26" s="123"/>
    </row>
    <row r="27" spans="11:16" x14ac:dyDescent="0.25">
      <c r="K27" s="123">
        <v>5.8</v>
      </c>
      <c r="L27" s="123">
        <v>10</v>
      </c>
      <c r="M27" s="123"/>
      <c r="N27" s="123">
        <v>11.8</v>
      </c>
      <c r="O27" s="123">
        <v>10</v>
      </c>
      <c r="P27" s="123"/>
    </row>
    <row r="28" spans="11:16" x14ac:dyDescent="0.25">
      <c r="K28" s="123">
        <v>5.7</v>
      </c>
      <c r="L28" s="123">
        <v>10</v>
      </c>
      <c r="M28" s="123"/>
      <c r="N28" s="123">
        <v>11.7</v>
      </c>
      <c r="O28" s="123">
        <v>10</v>
      </c>
      <c r="P28" s="123"/>
    </row>
    <row r="29" spans="11:16" x14ac:dyDescent="0.25">
      <c r="K29" s="123">
        <v>5.6</v>
      </c>
      <c r="L29" s="123">
        <v>10</v>
      </c>
      <c r="M29" s="123"/>
      <c r="N29" s="123">
        <v>11.6</v>
      </c>
      <c r="O29" s="123">
        <v>10</v>
      </c>
      <c r="P29" s="123"/>
    </row>
    <row r="30" spans="11:16" x14ac:dyDescent="0.25">
      <c r="K30" s="123">
        <v>5.5</v>
      </c>
      <c r="L30" s="123">
        <v>10</v>
      </c>
      <c r="M30" s="123"/>
      <c r="N30" s="123">
        <v>11.5</v>
      </c>
      <c r="O30" s="123">
        <v>10</v>
      </c>
      <c r="P30" s="123"/>
    </row>
    <row r="31" spans="11:16" x14ac:dyDescent="0.25">
      <c r="K31" s="123">
        <v>5.4</v>
      </c>
      <c r="L31" s="123">
        <v>11</v>
      </c>
      <c r="M31" s="123"/>
      <c r="N31" s="123">
        <v>11.4</v>
      </c>
      <c r="O31" s="123">
        <v>10</v>
      </c>
      <c r="P31" s="123"/>
    </row>
    <row r="32" spans="11:16" x14ac:dyDescent="0.25">
      <c r="K32" s="123">
        <v>5.3</v>
      </c>
      <c r="L32" s="123">
        <v>11</v>
      </c>
      <c r="M32" s="123"/>
      <c r="N32" s="123">
        <v>11.3</v>
      </c>
      <c r="O32" s="123">
        <v>10</v>
      </c>
      <c r="P32" s="123"/>
    </row>
    <row r="33" spans="11:16" x14ac:dyDescent="0.25">
      <c r="K33" s="123">
        <v>5.2</v>
      </c>
      <c r="L33" s="123">
        <v>11</v>
      </c>
      <c r="M33" s="123"/>
      <c r="N33" s="123">
        <v>11.2</v>
      </c>
      <c r="O33" s="123">
        <v>10</v>
      </c>
      <c r="P33" s="123"/>
    </row>
    <row r="34" spans="11:16" x14ac:dyDescent="0.25">
      <c r="K34" s="123">
        <v>5.0999999999999996</v>
      </c>
      <c r="L34" s="123">
        <v>11</v>
      </c>
      <c r="M34" s="123"/>
      <c r="N34" s="123">
        <v>11.1</v>
      </c>
      <c r="O34" s="123">
        <v>10</v>
      </c>
      <c r="P34" s="123"/>
    </row>
    <row r="35" spans="11:16" x14ac:dyDescent="0.25">
      <c r="K35" s="123">
        <v>5</v>
      </c>
      <c r="L35" s="123">
        <v>12</v>
      </c>
      <c r="M35" s="123"/>
      <c r="N35" s="123">
        <v>11</v>
      </c>
      <c r="O35" s="123">
        <v>10</v>
      </c>
      <c r="P35" s="123"/>
    </row>
    <row r="36" spans="11:16" x14ac:dyDescent="0.25">
      <c r="K36" s="123">
        <v>4.9000000000000004</v>
      </c>
      <c r="L36" s="123">
        <v>12</v>
      </c>
      <c r="M36" s="123"/>
      <c r="N36" s="123">
        <v>10.9</v>
      </c>
      <c r="O36" s="123">
        <v>10</v>
      </c>
      <c r="P36" s="123"/>
    </row>
    <row r="37" spans="11:16" x14ac:dyDescent="0.25">
      <c r="K37" s="123">
        <v>4.8</v>
      </c>
      <c r="L37" s="123">
        <v>12</v>
      </c>
      <c r="M37" s="123"/>
      <c r="N37" s="123">
        <v>10.8</v>
      </c>
      <c r="O37" s="123">
        <v>11</v>
      </c>
      <c r="P37" s="123"/>
    </row>
    <row r="38" spans="11:16" x14ac:dyDescent="0.25">
      <c r="K38" s="123">
        <v>4.7</v>
      </c>
      <c r="L38" s="123">
        <v>12</v>
      </c>
      <c r="M38" s="123"/>
      <c r="N38" s="123">
        <v>10.7</v>
      </c>
      <c r="O38" s="123">
        <v>11</v>
      </c>
      <c r="P38" s="123"/>
    </row>
    <row r="39" spans="11:16" x14ac:dyDescent="0.25">
      <c r="K39" s="123">
        <v>4.5999999999999996</v>
      </c>
      <c r="L39" s="123">
        <v>13</v>
      </c>
      <c r="M39" s="123"/>
      <c r="N39" s="123">
        <v>10.6</v>
      </c>
      <c r="O39" s="123">
        <v>11</v>
      </c>
      <c r="P39" s="123"/>
    </row>
    <row r="40" spans="11:16" x14ac:dyDescent="0.25">
      <c r="K40" s="123">
        <v>4.5</v>
      </c>
      <c r="L40" s="123">
        <v>13</v>
      </c>
      <c r="M40" s="123"/>
      <c r="N40" s="123">
        <v>10.5</v>
      </c>
      <c r="O40" s="123">
        <v>11</v>
      </c>
      <c r="P40" s="123"/>
    </row>
    <row r="41" spans="11:16" x14ac:dyDescent="0.25">
      <c r="K41" s="123">
        <v>4.4000000000000004</v>
      </c>
      <c r="L41" s="123">
        <v>13</v>
      </c>
      <c r="M41" s="123"/>
      <c r="N41" s="123">
        <v>10.4</v>
      </c>
      <c r="O41" s="123">
        <v>11</v>
      </c>
      <c r="P41" s="123"/>
    </row>
    <row r="42" spans="11:16" x14ac:dyDescent="0.25">
      <c r="K42" s="123">
        <v>4.3</v>
      </c>
      <c r="L42" s="123">
        <v>14</v>
      </c>
      <c r="M42" s="123"/>
      <c r="N42" s="123">
        <v>10.3</v>
      </c>
      <c r="O42" s="123">
        <v>11</v>
      </c>
      <c r="P42" s="123"/>
    </row>
    <row r="43" spans="11:16" x14ac:dyDescent="0.25">
      <c r="K43" s="123">
        <v>4.2</v>
      </c>
      <c r="L43" s="123">
        <v>14</v>
      </c>
      <c r="M43" s="123"/>
      <c r="N43" s="123">
        <v>10.199999999999999</v>
      </c>
      <c r="O43" s="123">
        <v>11</v>
      </c>
      <c r="P43" s="123"/>
    </row>
    <row r="44" spans="11:16" x14ac:dyDescent="0.25">
      <c r="K44" s="123">
        <v>4.0999999999999996</v>
      </c>
      <c r="L44" s="123">
        <v>14</v>
      </c>
      <c r="M44" s="123"/>
      <c r="N44" s="123">
        <v>10.1</v>
      </c>
      <c r="O44" s="123">
        <v>11</v>
      </c>
      <c r="P44" s="123"/>
    </row>
    <row r="45" spans="11:16" x14ac:dyDescent="0.25">
      <c r="K45" s="123">
        <v>4</v>
      </c>
      <c r="L45" s="123">
        <v>15</v>
      </c>
      <c r="M45" s="123"/>
      <c r="N45" s="123">
        <v>10</v>
      </c>
      <c r="O45" s="123">
        <v>12</v>
      </c>
      <c r="P45" s="123"/>
    </row>
    <row r="46" spans="11:16" x14ac:dyDescent="0.25">
      <c r="K46" s="123">
        <v>3.9</v>
      </c>
      <c r="L46" s="123">
        <v>15</v>
      </c>
      <c r="M46" s="123"/>
      <c r="N46" s="123">
        <v>9.9</v>
      </c>
      <c r="O46" s="123">
        <v>12</v>
      </c>
      <c r="P46" s="123"/>
    </row>
    <row r="47" spans="11:16" x14ac:dyDescent="0.25">
      <c r="K47" s="123">
        <v>3.8</v>
      </c>
      <c r="L47" s="123">
        <v>16</v>
      </c>
      <c r="M47" s="123"/>
      <c r="N47" s="123">
        <v>9.8000000000000007</v>
      </c>
      <c r="O47" s="123">
        <v>12</v>
      </c>
      <c r="P47" s="123"/>
    </row>
    <row r="48" spans="11:16" x14ac:dyDescent="0.25">
      <c r="K48" s="123">
        <v>3.7</v>
      </c>
      <c r="L48" s="123">
        <v>16</v>
      </c>
      <c r="M48" s="123"/>
      <c r="N48" s="123">
        <v>9.6999999999999993</v>
      </c>
      <c r="O48" s="123">
        <v>12</v>
      </c>
      <c r="P48" s="123"/>
    </row>
    <row r="49" spans="11:16" x14ac:dyDescent="0.25">
      <c r="K49" s="123">
        <v>3.6</v>
      </c>
      <c r="L49" s="123">
        <v>17</v>
      </c>
      <c r="M49" s="123"/>
      <c r="N49" s="123">
        <v>9.6</v>
      </c>
      <c r="O49" s="123">
        <v>12</v>
      </c>
      <c r="P49" s="123"/>
    </row>
    <row r="50" spans="11:16" x14ac:dyDescent="0.25">
      <c r="K50" s="123">
        <v>3.5</v>
      </c>
      <c r="L50" s="123">
        <v>18</v>
      </c>
      <c r="M50" s="123"/>
      <c r="N50" s="123">
        <v>9.5</v>
      </c>
      <c r="O50" s="123">
        <v>12</v>
      </c>
      <c r="P50" s="123"/>
    </row>
    <row r="51" spans="11:16" x14ac:dyDescent="0.25">
      <c r="K51" s="123">
        <v>3.4</v>
      </c>
      <c r="L51" s="123">
        <v>18</v>
      </c>
      <c r="M51" s="123"/>
      <c r="N51" s="123">
        <v>9.4</v>
      </c>
      <c r="O51" s="123">
        <v>12</v>
      </c>
      <c r="P51" s="123"/>
    </row>
    <row r="52" spans="11:16" x14ac:dyDescent="0.25">
      <c r="K52" s="123">
        <v>3.3</v>
      </c>
      <c r="L52" s="123">
        <v>19</v>
      </c>
      <c r="M52" s="123"/>
      <c r="N52" s="123">
        <v>9.3000000000000007</v>
      </c>
      <c r="O52" s="123">
        <v>12</v>
      </c>
      <c r="P52" s="123"/>
    </row>
    <row r="53" spans="11:16" x14ac:dyDescent="0.25">
      <c r="K53" s="123">
        <v>3.2</v>
      </c>
      <c r="L53" s="123">
        <v>19</v>
      </c>
      <c r="M53" s="123"/>
      <c r="N53" s="123">
        <v>9.1999999999999993</v>
      </c>
      <c r="O53" s="123">
        <v>13</v>
      </c>
      <c r="P53" s="123"/>
    </row>
    <row r="54" spans="11:16" x14ac:dyDescent="0.25">
      <c r="K54" s="123">
        <v>3.1</v>
      </c>
      <c r="L54" s="123">
        <v>20</v>
      </c>
      <c r="M54" s="123"/>
      <c r="N54" s="123">
        <v>9.1</v>
      </c>
      <c r="O54" s="123">
        <v>13</v>
      </c>
      <c r="P54" s="123"/>
    </row>
    <row r="55" spans="11:16" x14ac:dyDescent="0.25">
      <c r="K55" s="123">
        <v>3</v>
      </c>
      <c r="L55" s="123">
        <v>21</v>
      </c>
      <c r="M55" s="123"/>
      <c r="N55" s="123">
        <v>9</v>
      </c>
      <c r="O55" s="123">
        <v>13</v>
      </c>
      <c r="P55" s="123"/>
    </row>
    <row r="56" spans="11:16" x14ac:dyDescent="0.25">
      <c r="K56" s="123">
        <v>2.9</v>
      </c>
      <c r="L56" s="123">
        <v>22</v>
      </c>
      <c r="M56" s="123"/>
      <c r="N56" s="123">
        <v>8.9</v>
      </c>
      <c r="O56" s="123">
        <v>13</v>
      </c>
      <c r="P56" s="123"/>
    </row>
    <row r="57" spans="11:16" x14ac:dyDescent="0.25">
      <c r="K57" s="123">
        <v>2.8</v>
      </c>
      <c r="L57" s="123">
        <v>22</v>
      </c>
      <c r="M57" s="123"/>
      <c r="N57" s="123">
        <v>8.8000000000000007</v>
      </c>
      <c r="O57" s="123">
        <v>13</v>
      </c>
      <c r="P57" s="123"/>
    </row>
    <row r="58" spans="11:16" x14ac:dyDescent="0.25">
      <c r="K58" s="123">
        <v>2.7</v>
      </c>
      <c r="L58" s="123">
        <v>23</v>
      </c>
      <c r="M58" s="123"/>
      <c r="N58" s="123">
        <v>8.6999999999999993</v>
      </c>
      <c r="O58" s="123">
        <v>13</v>
      </c>
      <c r="P58" s="123"/>
    </row>
    <row r="59" spans="11:16" x14ac:dyDescent="0.25">
      <c r="K59" s="123">
        <v>2.6</v>
      </c>
      <c r="L59" s="123">
        <v>24</v>
      </c>
      <c r="M59" s="123"/>
      <c r="N59" s="123">
        <v>8.6</v>
      </c>
      <c r="O59" s="123">
        <v>14</v>
      </c>
      <c r="P59" s="123"/>
    </row>
    <row r="60" spans="11:16" x14ac:dyDescent="0.25">
      <c r="K60" s="123">
        <v>2.5</v>
      </c>
      <c r="L60" s="123">
        <v>25</v>
      </c>
      <c r="M60" s="123"/>
      <c r="N60" s="123">
        <v>8.5</v>
      </c>
      <c r="O60" s="123">
        <v>14</v>
      </c>
      <c r="P60" s="123"/>
    </row>
    <row r="61" spans="11:16" x14ac:dyDescent="0.25">
      <c r="K61" s="123">
        <v>2.4</v>
      </c>
      <c r="L61" s="123">
        <v>26</v>
      </c>
      <c r="M61" s="123"/>
      <c r="N61" s="123">
        <v>8.4</v>
      </c>
      <c r="O61" s="123">
        <v>14</v>
      </c>
      <c r="P61" s="123"/>
    </row>
    <row r="62" spans="11:16" x14ac:dyDescent="0.25">
      <c r="K62" s="123">
        <v>2.2999999999999998</v>
      </c>
      <c r="L62" s="123">
        <v>27</v>
      </c>
      <c r="M62" s="123"/>
      <c r="N62" s="123">
        <v>8.3000000000000007</v>
      </c>
      <c r="O62" s="123">
        <v>14</v>
      </c>
      <c r="P62" s="123"/>
    </row>
    <row r="63" spans="11:16" x14ac:dyDescent="0.25">
      <c r="K63" s="123">
        <v>2.2000000000000002</v>
      </c>
      <c r="L63" s="123">
        <v>28</v>
      </c>
      <c r="M63" s="123"/>
      <c r="N63" s="123">
        <v>8.1999999999999993</v>
      </c>
      <c r="O63" s="123">
        <v>14</v>
      </c>
      <c r="P63" s="123"/>
    </row>
    <row r="64" spans="11:16" x14ac:dyDescent="0.25">
      <c r="K64" s="123">
        <v>2.1</v>
      </c>
      <c r="L64" s="123">
        <v>29</v>
      </c>
      <c r="M64" s="123"/>
      <c r="N64" s="123">
        <v>8.1</v>
      </c>
      <c r="O64" s="123">
        <v>14</v>
      </c>
      <c r="P64" s="123"/>
    </row>
    <row r="65" spans="11:16" x14ac:dyDescent="0.25">
      <c r="K65" s="123">
        <v>2</v>
      </c>
      <c r="L65" s="123">
        <v>30</v>
      </c>
      <c r="M65" s="123"/>
      <c r="N65" s="123">
        <v>8</v>
      </c>
      <c r="O65" s="123">
        <v>15</v>
      </c>
      <c r="P65" s="123"/>
    </row>
    <row r="66" spans="11:16" x14ac:dyDescent="0.25">
      <c r="K66" s="123">
        <v>1.9</v>
      </c>
      <c r="L66" s="123">
        <v>31</v>
      </c>
      <c r="M66" s="123"/>
      <c r="N66" s="123">
        <v>7.9</v>
      </c>
      <c r="O66" s="123">
        <v>15</v>
      </c>
      <c r="P66" s="123"/>
    </row>
    <row r="67" spans="11:16" x14ac:dyDescent="0.25">
      <c r="K67" s="123">
        <v>1.8</v>
      </c>
      <c r="L67" s="123">
        <v>33</v>
      </c>
      <c r="M67" s="123"/>
      <c r="N67" s="123">
        <v>7.8</v>
      </c>
      <c r="O67" s="123">
        <v>15</v>
      </c>
      <c r="P67" s="123"/>
    </row>
    <row r="68" spans="11:16" x14ac:dyDescent="0.25">
      <c r="K68" s="123">
        <v>1.7</v>
      </c>
      <c r="L68" s="123">
        <v>36</v>
      </c>
      <c r="M68" s="123"/>
      <c r="N68" s="123">
        <v>7.7</v>
      </c>
      <c r="O68" s="123">
        <v>15</v>
      </c>
      <c r="P68" s="123"/>
    </row>
    <row r="69" spans="11:16" x14ac:dyDescent="0.25">
      <c r="K69" s="123">
        <v>1.6</v>
      </c>
      <c r="L69" s="123">
        <v>38</v>
      </c>
      <c r="M69" s="123"/>
      <c r="N69" s="123">
        <v>7.6</v>
      </c>
      <c r="O69" s="123">
        <v>16</v>
      </c>
      <c r="P69" s="123"/>
    </row>
    <row r="70" spans="11:16" x14ac:dyDescent="0.25">
      <c r="K70" s="123">
        <v>1.5</v>
      </c>
      <c r="L70" s="123">
        <v>41</v>
      </c>
      <c r="M70" s="123"/>
      <c r="N70" s="123">
        <v>7.5</v>
      </c>
      <c r="O70" s="123">
        <v>16</v>
      </c>
      <c r="P70" s="123"/>
    </row>
    <row r="71" spans="11:16" x14ac:dyDescent="0.25">
      <c r="K71" s="123">
        <v>1.4</v>
      </c>
      <c r="L71" s="123">
        <v>43</v>
      </c>
      <c r="M71" s="123"/>
      <c r="N71" s="123">
        <v>7.4</v>
      </c>
      <c r="O71" s="123">
        <v>16</v>
      </c>
      <c r="P71" s="123"/>
    </row>
    <row r="72" spans="11:16" x14ac:dyDescent="0.25">
      <c r="K72" s="123">
        <v>1.3</v>
      </c>
      <c r="L72" s="123">
        <v>46</v>
      </c>
      <c r="M72" s="123"/>
      <c r="N72" s="123">
        <v>7.3</v>
      </c>
      <c r="O72" s="123">
        <v>16</v>
      </c>
      <c r="P72" s="123"/>
    </row>
    <row r="73" spans="11:16" x14ac:dyDescent="0.25">
      <c r="K73" s="123">
        <v>1.2</v>
      </c>
      <c r="L73" s="123">
        <v>49</v>
      </c>
      <c r="M73" s="123"/>
      <c r="N73" s="123">
        <v>7.2</v>
      </c>
      <c r="O73" s="123">
        <v>17</v>
      </c>
      <c r="P73" s="123"/>
    </row>
    <row r="74" spans="11:16" x14ac:dyDescent="0.25">
      <c r="K74" s="123">
        <v>1.1000000000000001</v>
      </c>
      <c r="L74" s="123">
        <v>53</v>
      </c>
      <c r="M74" s="123"/>
      <c r="N74" s="123">
        <v>7.1</v>
      </c>
      <c r="O74" s="123">
        <v>17</v>
      </c>
      <c r="P74" s="123"/>
    </row>
    <row r="75" spans="11:16" x14ac:dyDescent="0.25">
      <c r="K75" s="123">
        <v>1</v>
      </c>
      <c r="L75" s="123">
        <v>55</v>
      </c>
      <c r="M75" s="123"/>
      <c r="N75" s="123">
        <v>7</v>
      </c>
      <c r="O75" s="123">
        <v>18</v>
      </c>
      <c r="P75" s="123"/>
    </row>
    <row r="76" spans="11:16" x14ac:dyDescent="0.25">
      <c r="K76" s="123"/>
      <c r="L76" s="123"/>
      <c r="M76" s="123"/>
      <c r="N76" s="123">
        <v>6.9</v>
      </c>
      <c r="O76" s="123">
        <v>18</v>
      </c>
      <c r="P76" s="123"/>
    </row>
    <row r="77" spans="11:16" x14ac:dyDescent="0.25">
      <c r="K77" s="123"/>
      <c r="L77" s="123"/>
      <c r="M77" s="123"/>
      <c r="N77" s="123">
        <v>6.8</v>
      </c>
      <c r="O77" s="123">
        <v>18</v>
      </c>
      <c r="P77" s="123"/>
    </row>
    <row r="78" spans="11:16" x14ac:dyDescent="0.25">
      <c r="K78" s="123"/>
      <c r="L78" s="123"/>
      <c r="M78" s="123"/>
      <c r="N78" s="123">
        <v>6.7</v>
      </c>
      <c r="O78" s="123">
        <v>18</v>
      </c>
      <c r="P78" s="123"/>
    </row>
    <row r="79" spans="11:16" x14ac:dyDescent="0.25">
      <c r="K79" s="123"/>
      <c r="L79" s="123"/>
      <c r="M79" s="123"/>
      <c r="N79" s="123">
        <v>6.6</v>
      </c>
      <c r="O79" s="123">
        <v>19</v>
      </c>
      <c r="P79" s="123"/>
    </row>
    <row r="80" spans="11:16" x14ac:dyDescent="0.25">
      <c r="K80" s="123"/>
      <c r="L80" s="123"/>
      <c r="M80" s="123"/>
      <c r="N80" s="123">
        <v>6.5</v>
      </c>
      <c r="O80" s="123">
        <v>19</v>
      </c>
      <c r="P80" s="123"/>
    </row>
    <row r="81" spans="11:16" x14ac:dyDescent="0.25">
      <c r="K81" s="123"/>
      <c r="L81" s="123"/>
      <c r="M81" s="123"/>
      <c r="N81" s="123">
        <v>6.4</v>
      </c>
      <c r="O81" s="123">
        <v>19</v>
      </c>
      <c r="P81" s="123"/>
    </row>
    <row r="82" spans="11:16" x14ac:dyDescent="0.25">
      <c r="K82" s="123"/>
      <c r="L82" s="123"/>
      <c r="M82" s="123"/>
      <c r="N82" s="123">
        <v>6.3</v>
      </c>
      <c r="O82" s="123">
        <v>19</v>
      </c>
      <c r="P82" s="123"/>
    </row>
    <row r="83" spans="11:16" x14ac:dyDescent="0.25">
      <c r="K83" s="123"/>
      <c r="L83" s="123"/>
      <c r="M83" s="123"/>
      <c r="N83" s="123">
        <v>6.2</v>
      </c>
      <c r="O83" s="123">
        <v>20</v>
      </c>
      <c r="P83" s="123"/>
    </row>
    <row r="84" spans="11:16" x14ac:dyDescent="0.25">
      <c r="K84" s="123"/>
      <c r="L84" s="123"/>
      <c r="M84" s="123"/>
      <c r="N84" s="123">
        <v>6.1</v>
      </c>
      <c r="O84" s="123">
        <v>20</v>
      </c>
      <c r="P84" s="123"/>
    </row>
    <row r="85" spans="11:16" x14ac:dyDescent="0.25">
      <c r="K85" s="123"/>
      <c r="L85" s="123"/>
      <c r="M85" s="123"/>
      <c r="N85" s="123">
        <v>6</v>
      </c>
      <c r="O85" s="123">
        <v>21</v>
      </c>
      <c r="P85" s="123"/>
    </row>
    <row r="86" spans="11:16" x14ac:dyDescent="0.25">
      <c r="K86" s="123"/>
      <c r="L86" s="123"/>
      <c r="M86" s="123"/>
      <c r="N86" s="123">
        <v>5.9</v>
      </c>
      <c r="O86" s="123">
        <v>21</v>
      </c>
      <c r="P86" s="123"/>
    </row>
    <row r="87" spans="11:16" x14ac:dyDescent="0.25">
      <c r="K87" s="123"/>
      <c r="L87" s="123"/>
      <c r="M87" s="123"/>
      <c r="N87" s="123">
        <v>5.8</v>
      </c>
      <c r="O87" s="123">
        <v>22</v>
      </c>
      <c r="P87" s="123"/>
    </row>
    <row r="88" spans="11:16" x14ac:dyDescent="0.25">
      <c r="K88" s="123"/>
      <c r="L88" s="123"/>
      <c r="M88" s="123"/>
      <c r="N88" s="123">
        <v>5.7</v>
      </c>
      <c r="O88" s="123">
        <v>22</v>
      </c>
      <c r="P88" s="123"/>
    </row>
    <row r="89" spans="11:16" x14ac:dyDescent="0.25">
      <c r="K89" s="123"/>
      <c r="L89" s="123"/>
      <c r="M89" s="123"/>
      <c r="N89" s="123">
        <v>5.6</v>
      </c>
      <c r="O89" s="123">
        <v>22</v>
      </c>
      <c r="P89" s="123"/>
    </row>
    <row r="90" spans="11:16" x14ac:dyDescent="0.25">
      <c r="K90" s="123"/>
      <c r="L90" s="123"/>
      <c r="M90" s="123"/>
      <c r="N90" s="123">
        <v>5.5</v>
      </c>
      <c r="O90" s="123">
        <v>22</v>
      </c>
      <c r="P90" s="123"/>
    </row>
    <row r="91" spans="11:16" x14ac:dyDescent="0.25">
      <c r="K91" s="123"/>
      <c r="L91" s="123"/>
      <c r="M91" s="123"/>
      <c r="N91" s="123">
        <v>5.4</v>
      </c>
      <c r="O91" s="123">
        <v>23</v>
      </c>
      <c r="P91" s="123"/>
    </row>
    <row r="92" spans="11:16" x14ac:dyDescent="0.25">
      <c r="K92" s="123"/>
      <c r="L92" s="123"/>
      <c r="M92" s="123"/>
      <c r="N92" s="123">
        <v>5.3</v>
      </c>
      <c r="O92" s="123">
        <v>23</v>
      </c>
      <c r="P92" s="123"/>
    </row>
    <row r="93" spans="11:16" x14ac:dyDescent="0.25">
      <c r="K93" s="123"/>
      <c r="L93" s="123"/>
      <c r="M93" s="123"/>
      <c r="N93" s="123">
        <v>5.2</v>
      </c>
      <c r="O93" s="123">
        <v>24</v>
      </c>
      <c r="P93" s="123"/>
    </row>
    <row r="94" spans="11:16" x14ac:dyDescent="0.25">
      <c r="K94" s="123"/>
      <c r="L94" s="123"/>
      <c r="M94" s="123"/>
      <c r="N94" s="123">
        <v>5.0999999999999996</v>
      </c>
      <c r="O94" s="123">
        <v>24</v>
      </c>
      <c r="P94" s="123"/>
    </row>
    <row r="95" spans="11:16" x14ac:dyDescent="0.25">
      <c r="K95" s="123"/>
      <c r="L95" s="123"/>
      <c r="M95" s="123"/>
      <c r="N95" s="123">
        <v>5</v>
      </c>
      <c r="O95" s="123">
        <v>25</v>
      </c>
      <c r="P95" s="123"/>
    </row>
    <row r="96" spans="11:16" x14ac:dyDescent="0.25">
      <c r="K96" s="123"/>
      <c r="L96" s="123"/>
      <c r="M96" s="123"/>
      <c r="N96" s="123">
        <v>4.9000000000000004</v>
      </c>
      <c r="O96" s="123">
        <v>25</v>
      </c>
      <c r="P96" s="123"/>
    </row>
    <row r="97" spans="11:16" x14ac:dyDescent="0.25">
      <c r="K97" s="123"/>
      <c r="L97" s="123"/>
      <c r="M97" s="123"/>
      <c r="N97" s="123">
        <v>4.8</v>
      </c>
      <c r="O97" s="123">
        <v>26</v>
      </c>
      <c r="P97" s="123"/>
    </row>
    <row r="98" spans="11:16" x14ac:dyDescent="0.25">
      <c r="K98" s="123"/>
      <c r="L98" s="123"/>
      <c r="M98" s="123"/>
      <c r="N98" s="123">
        <v>4.7</v>
      </c>
      <c r="O98" s="123">
        <v>26</v>
      </c>
      <c r="P98" s="123"/>
    </row>
    <row r="99" spans="11:16" x14ac:dyDescent="0.25">
      <c r="K99" s="123"/>
      <c r="L99" s="123"/>
      <c r="M99" s="123"/>
      <c r="N99" s="123">
        <v>4.5999999999999996</v>
      </c>
      <c r="O99" s="123">
        <v>27</v>
      </c>
      <c r="P99" s="123"/>
    </row>
    <row r="100" spans="11:16" x14ac:dyDescent="0.25">
      <c r="K100" s="123"/>
      <c r="L100" s="123"/>
      <c r="M100" s="123"/>
      <c r="N100" s="123">
        <v>4.5</v>
      </c>
      <c r="O100" s="123">
        <v>27</v>
      </c>
      <c r="P100" s="123"/>
    </row>
    <row r="101" spans="11:16" x14ac:dyDescent="0.25">
      <c r="K101" s="123"/>
      <c r="L101" s="123"/>
      <c r="M101" s="123"/>
      <c r="N101" s="123">
        <v>4.4000000000000004</v>
      </c>
      <c r="O101" s="123">
        <v>28</v>
      </c>
      <c r="P101" s="123"/>
    </row>
    <row r="102" spans="11:16" x14ac:dyDescent="0.25">
      <c r="K102" s="123"/>
      <c r="L102" s="123"/>
      <c r="M102" s="123"/>
      <c r="N102" s="123">
        <v>4.3</v>
      </c>
      <c r="O102" s="123">
        <v>28</v>
      </c>
      <c r="P102" s="123"/>
    </row>
    <row r="103" spans="11:16" x14ac:dyDescent="0.25">
      <c r="K103" s="123"/>
      <c r="L103" s="123"/>
      <c r="M103" s="123"/>
      <c r="N103" s="123">
        <v>4.2</v>
      </c>
      <c r="O103" s="123">
        <v>29</v>
      </c>
      <c r="P103" s="123"/>
    </row>
    <row r="104" spans="11:16" x14ac:dyDescent="0.25">
      <c r="K104" s="123"/>
      <c r="L104" s="123"/>
      <c r="M104" s="123"/>
      <c r="N104" s="123">
        <v>4.0999999999999996</v>
      </c>
      <c r="O104" s="123">
        <v>29</v>
      </c>
      <c r="P104" s="123"/>
    </row>
    <row r="105" spans="11:16" x14ac:dyDescent="0.25">
      <c r="K105" s="123"/>
      <c r="L105" s="123"/>
      <c r="M105" s="123"/>
      <c r="N105" s="123">
        <v>4</v>
      </c>
      <c r="O105" s="123">
        <v>30</v>
      </c>
      <c r="P105" s="123"/>
    </row>
    <row r="106" spans="11:16" x14ac:dyDescent="0.25">
      <c r="K106" s="123"/>
      <c r="L106" s="123"/>
      <c r="M106" s="123"/>
      <c r="N106" s="123">
        <v>3.9</v>
      </c>
      <c r="O106" s="123">
        <v>30</v>
      </c>
      <c r="P106" s="123"/>
    </row>
    <row r="107" spans="11:16" x14ac:dyDescent="0.25">
      <c r="K107" s="123"/>
      <c r="L107" s="123"/>
      <c r="M107" s="123"/>
      <c r="N107" s="123">
        <v>3.8</v>
      </c>
      <c r="O107" s="123">
        <v>31</v>
      </c>
      <c r="P107" s="123"/>
    </row>
    <row r="108" spans="11:16" x14ac:dyDescent="0.25">
      <c r="K108" s="123"/>
      <c r="L108" s="123"/>
      <c r="M108" s="123"/>
      <c r="N108" s="123">
        <v>3.7</v>
      </c>
      <c r="O108" s="123">
        <v>32</v>
      </c>
      <c r="P108" s="123"/>
    </row>
    <row r="109" spans="11:16" x14ac:dyDescent="0.25">
      <c r="K109" s="123"/>
      <c r="L109" s="123"/>
      <c r="M109" s="123"/>
      <c r="N109" s="123">
        <v>3.6</v>
      </c>
      <c r="O109" s="123">
        <v>33</v>
      </c>
      <c r="P109" s="123"/>
    </row>
    <row r="110" spans="11:16" x14ac:dyDescent="0.25">
      <c r="K110" s="123"/>
      <c r="L110" s="123"/>
      <c r="M110" s="123"/>
      <c r="N110" s="123">
        <v>3.5</v>
      </c>
      <c r="O110" s="123">
        <v>34</v>
      </c>
      <c r="P110" s="123"/>
    </row>
    <row r="111" spans="11:16" x14ac:dyDescent="0.25">
      <c r="K111" s="123"/>
      <c r="L111" s="123"/>
      <c r="M111" s="123"/>
      <c r="N111" s="123">
        <v>3.4</v>
      </c>
      <c r="O111" s="123">
        <v>36</v>
      </c>
      <c r="P111" s="123"/>
    </row>
    <row r="112" spans="11:16" x14ac:dyDescent="0.25">
      <c r="K112" s="123"/>
      <c r="L112" s="123"/>
      <c r="M112" s="123"/>
      <c r="N112" s="123">
        <v>3.3</v>
      </c>
      <c r="O112" s="123">
        <v>37</v>
      </c>
      <c r="P112" s="123"/>
    </row>
    <row r="113" spans="11:16" x14ac:dyDescent="0.25">
      <c r="K113" s="123"/>
      <c r="L113" s="123"/>
      <c r="M113" s="123"/>
      <c r="N113" s="123">
        <v>3.2</v>
      </c>
      <c r="O113" s="123">
        <v>38</v>
      </c>
      <c r="P113" s="123"/>
    </row>
    <row r="114" spans="11:16" x14ac:dyDescent="0.25">
      <c r="K114" s="123"/>
      <c r="L114" s="123"/>
      <c r="M114" s="123"/>
      <c r="N114" s="123">
        <v>3.1</v>
      </c>
      <c r="O114" s="123">
        <v>39</v>
      </c>
      <c r="P114" s="123"/>
    </row>
    <row r="115" spans="11:16" x14ac:dyDescent="0.25">
      <c r="K115" s="123"/>
      <c r="L115" s="123"/>
      <c r="M115" s="123"/>
      <c r="N115" s="123">
        <v>3</v>
      </c>
      <c r="O115" s="123">
        <v>41</v>
      </c>
      <c r="P115" s="123"/>
    </row>
    <row r="116" spans="11:16" x14ac:dyDescent="0.25">
      <c r="K116" s="123"/>
      <c r="L116" s="123"/>
      <c r="M116" s="123"/>
      <c r="N116" s="123">
        <v>2.9</v>
      </c>
      <c r="O116" s="123">
        <v>42</v>
      </c>
      <c r="P116" s="123"/>
    </row>
    <row r="117" spans="11:16" x14ac:dyDescent="0.25">
      <c r="K117" s="123"/>
      <c r="L117" s="123"/>
      <c r="M117" s="123"/>
      <c r="N117" s="123">
        <v>2.8</v>
      </c>
      <c r="O117" s="123">
        <v>43</v>
      </c>
      <c r="P117" s="123"/>
    </row>
    <row r="118" spans="11:16" x14ac:dyDescent="0.25">
      <c r="K118" s="123"/>
      <c r="L118" s="123"/>
      <c r="M118" s="123"/>
      <c r="N118" s="123">
        <v>2.7</v>
      </c>
      <c r="O118" s="123">
        <v>44</v>
      </c>
      <c r="P118" s="123"/>
    </row>
    <row r="119" spans="11:16" x14ac:dyDescent="0.25">
      <c r="K119" s="123"/>
      <c r="L119" s="123"/>
      <c r="M119" s="123"/>
      <c r="N119" s="123">
        <v>2.6</v>
      </c>
      <c r="O119" s="123">
        <v>46</v>
      </c>
      <c r="P119" s="123"/>
    </row>
    <row r="120" spans="11:16" x14ac:dyDescent="0.25">
      <c r="K120" s="123"/>
      <c r="L120" s="123"/>
      <c r="M120" s="123"/>
      <c r="N120" s="123">
        <v>2.5</v>
      </c>
      <c r="O120" s="123">
        <v>47</v>
      </c>
      <c r="P120" s="123"/>
    </row>
    <row r="121" spans="11:16" x14ac:dyDescent="0.25">
      <c r="K121" s="123"/>
      <c r="L121" s="123"/>
      <c r="M121" s="123"/>
      <c r="N121" s="123">
        <v>2.4</v>
      </c>
      <c r="O121" s="123">
        <v>49</v>
      </c>
      <c r="P121" s="123"/>
    </row>
    <row r="122" spans="11:16" x14ac:dyDescent="0.25">
      <c r="K122" s="123"/>
      <c r="L122" s="123"/>
      <c r="M122" s="123"/>
      <c r="N122" s="123">
        <v>2.2999999999999998</v>
      </c>
      <c r="O122" s="123">
        <v>50</v>
      </c>
      <c r="P122" s="123"/>
    </row>
    <row r="123" spans="11:16" x14ac:dyDescent="0.25">
      <c r="K123" s="123"/>
      <c r="L123" s="123"/>
      <c r="M123" s="123"/>
      <c r="N123" s="123">
        <v>2.2000000000000002</v>
      </c>
      <c r="O123" s="123">
        <v>53</v>
      </c>
      <c r="P123" s="123"/>
    </row>
    <row r="124" spans="11:16" x14ac:dyDescent="0.25">
      <c r="K124" s="123"/>
      <c r="L124" s="123"/>
      <c r="M124" s="123"/>
      <c r="N124" s="123">
        <v>2.1</v>
      </c>
      <c r="O124" s="123">
        <v>54</v>
      </c>
      <c r="P124" s="123"/>
    </row>
    <row r="125" spans="11:16" x14ac:dyDescent="0.25">
      <c r="K125" s="123"/>
      <c r="L125" s="123"/>
      <c r="M125" s="123"/>
      <c r="N125" s="123">
        <v>2</v>
      </c>
      <c r="O125" s="123">
        <v>55</v>
      </c>
      <c r="P125" s="123"/>
    </row>
    <row r="126" spans="11:16" x14ac:dyDescent="0.25">
      <c r="K126" s="123"/>
      <c r="L126" s="123"/>
      <c r="M126" s="123"/>
      <c r="N126" s="123"/>
      <c r="O126" s="123"/>
      <c r="P126" s="123"/>
    </row>
  </sheetData>
  <sheetProtection algorithmName="SHA-512" hashValue="Da3wRfZPVI7OXEZP0hxCjgx3xD/+AWuWt6JuJOPZF81qFyZBZnjZoZJA6Uv4Lm0A6sN61DCW2oUc6NGtj3yvig==" saltValue="vyMEq2ArHZQgplF0lmGsQA==" spinCount="100000" sheet="1" objects="1" scenarios="1" selectLockedCells="1"/>
  <mergeCells count="3">
    <mergeCell ref="B2:B3"/>
    <mergeCell ref="B5:B6"/>
    <mergeCell ref="B1:E1"/>
  </mergeCells>
  <conditionalFormatting sqref="E3">
    <cfRule type="cellIs" dxfId="3" priority="5" operator="equal">
      <formula>"Thermal Shutdown"</formula>
    </cfRule>
    <cfRule type="containsText" dxfId="2" priority="6" operator="containsText" text="May Occur">
      <formula>NOT(ISERROR(SEARCH("May Occur",E3)))</formula>
    </cfRule>
  </conditionalFormatting>
  <conditionalFormatting sqref="E6">
    <cfRule type="cellIs" dxfId="1" priority="1" operator="equal">
      <formula>"Thermal Shutdown"</formula>
    </cfRule>
    <cfRule type="containsText" dxfId="0" priority="2" operator="containsText" text="May Occur">
      <formula>NOT(ISERROR(SEARCH("May Occur",E6)))</formula>
    </cfRule>
  </conditionalFormatting>
  <dataValidations xWindow="65" yWindow="433" count="2">
    <dataValidation type="decimal" allowBlank="1" showInputMessage="1" showErrorMessage="1" error="Value is out of range" prompt="Please enter a value between 1.0 and 6.0" sqref="C3" xr:uid="{BF339524-ECE1-4AC4-92BF-6BD3F14DE4DE}">
      <formula1>1</formula1>
      <formula2>6</formula2>
    </dataValidation>
    <dataValidation type="decimal" allowBlank="1" showInputMessage="1" showErrorMessage="1" error="Value is out of range" prompt="Please enter a value between 2.0 and 12.0" sqref="D6" xr:uid="{D6AA03F6-9D6F-4DCC-8DA0-F94144F964F1}">
      <formula1>2</formula1>
      <formula2>12</formula2>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2F16-F334-4563-8775-FD70572F99B8}">
  <sheetPr codeName="Sheet2">
    <tabColor theme="7" tint="0.39997558519241921"/>
  </sheetPr>
  <dimension ref="A1:V10677"/>
  <sheetViews>
    <sheetView zoomScale="85" zoomScaleNormal="85" workbookViewId="0">
      <selection activeCell="N6" sqref="N6"/>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9" width="13.85546875" bestFit="1" customWidth="1"/>
    <col min="10" max="10" width="12.85546875" bestFit="1" customWidth="1"/>
    <col min="11" max="11" width="13.85546875" customWidth="1"/>
    <col min="12" max="12" width="13.85546875" bestFit="1" customWidth="1"/>
    <col min="13" max="13" width="14.7109375" customWidth="1"/>
    <col min="14" max="14" width="17.85546875" bestFit="1" customWidth="1"/>
    <col min="15" max="15" width="13.85546875" bestFit="1" customWidth="1"/>
    <col min="16" max="16" width="12.28515625" bestFit="1" customWidth="1"/>
    <col min="17" max="19"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3.25" x14ac:dyDescent="0.35">
      <c r="A1" s="141" t="s">
        <v>124</v>
      </c>
      <c r="B1" s="141"/>
      <c r="C1" s="141"/>
      <c r="D1" s="141"/>
      <c r="E1" s="141"/>
      <c r="F1" s="141"/>
      <c r="H1" s="142" t="s">
        <v>33</v>
      </c>
      <c r="I1" s="142"/>
      <c r="J1" s="142"/>
      <c r="K1" s="142"/>
      <c r="L1" s="142"/>
      <c r="M1" s="142"/>
      <c r="N1" s="142"/>
    </row>
    <row r="2" spans="1:22" x14ac:dyDescent="0.25">
      <c r="A2" s="5" t="s">
        <v>0</v>
      </c>
      <c r="B2" s="5" t="s">
        <v>1</v>
      </c>
      <c r="C2" s="2" t="s">
        <v>2</v>
      </c>
      <c r="D2" s="5" t="s">
        <v>3</v>
      </c>
      <c r="E2" s="5" t="s">
        <v>6</v>
      </c>
      <c r="F2" s="1" t="s">
        <v>4</v>
      </c>
      <c r="H2" s="22" t="s">
        <v>24</v>
      </c>
      <c r="I2" s="25">
        <f>IF(AND('Cdvdt Calculator'!$B$4&gt;-41,'Cdvdt Calculator'!$B$4&lt;25),-40,IF(AND('Cdvdt Calculator'!$B$4&gt;24,'Cdvdt Calculator'!$B$4&lt;85),25,IF(AND('Cdvdt Calculator'!$B$4&gt;84,'Cdvdt Calculator'!$B$4&lt;125),85,IF('Cdvdt Calculator'!$B$4=125,125,"Value Error"))))</f>
        <v>85</v>
      </c>
      <c r="J2" s="25">
        <f>IF(AND('Cdvdt Calculator'!$C$4&gt;11,'Cdvdt Calculator'!$C$4&lt;24),12,IF(AND('Cdvdt Calculator'!$C$4&gt;23,'Cdvdt Calculator'!$C$4&lt;36),24,IF(AND('Cdvdt Calculator'!$C$4&gt;35,'Cdvdt Calculator'!$C$4&lt;48),36,IF('Cdvdt Calculator'!$C$4=48,48,"Value Error"))))</f>
        <v>36</v>
      </c>
      <c r="K2" s="26">
        <f>IF(AND('Cdvdt Calculator'!$D$4&gt;-0.1,'Cdvdt Calculator'!$D$4&lt;0.5),0,IF(AND('Cdvdt Calculator'!$D$4&gt;0.4,'Cdvdt Calculator'!$D$4&lt;1),0.5,IF(AND('Cdvdt Calculator'!$D$4&gt;0.9,'Cdvdt Calculator'!$D$4&lt;2),1,IF(AND('Cdvdt Calculator'!$D$4&gt;1.9,'Cdvdt Calculator'!$D$4&lt;2.5),2,IF('Cdvdt Calculator'!$D$4=2.5,2.5,"Value Error")))))</f>
        <v>1</v>
      </c>
      <c r="L2" s="25">
        <f>IF(AND('Cdvdt Calculator'!$E$4&gt;-1,'Cdvdt Calculator'!$E$4&lt;22),0,IF(AND('Cdvdt Calculator'!$E$4&gt;21,'Cdvdt Calculator'!$E$4&lt;56),22,IF(AND('Cdvdt Calculator'!$E$4&gt;55,'Cdvdt Calculator'!$E$4&lt;100),56,IF('Cdvdt Calculator'!$E$4=100,100,"Value Error"))))</f>
        <v>100</v>
      </c>
      <c r="M2" s="23" t="str">
        <f>I2&amp;"-"&amp;J2&amp;"-"&amp;K2&amp;"-"&amp;L2</f>
        <v>85-36-1-100</v>
      </c>
      <c r="N2" s="66">
        <f>VLOOKUP(M2,'ID Table'!$E$3:$F$322,2,FALSE)</f>
        <v>38</v>
      </c>
      <c r="O2" s="132" t="s">
        <v>120</v>
      </c>
      <c r="P2" s="133"/>
      <c r="Q2" s="133"/>
      <c r="R2" s="133"/>
      <c r="S2" s="133"/>
      <c r="T2" s="133"/>
      <c r="U2" s="133"/>
      <c r="V2" s="133"/>
    </row>
    <row r="3" spans="1:22" x14ac:dyDescent="0.25">
      <c r="A3" s="6">
        <v>-40</v>
      </c>
      <c r="B3" s="6">
        <v>12</v>
      </c>
      <c r="C3" s="3">
        <v>0</v>
      </c>
      <c r="D3" s="6">
        <v>0</v>
      </c>
      <c r="E3" s="9" t="str">
        <f t="shared" ref="E3:E66" si="0">A3&amp;"-"&amp;B3&amp;"-"&amp;C3&amp;"-"&amp;D3</f>
        <v>-40-12-0-0</v>
      </c>
      <c r="F3" s="21">
        <v>0.501</v>
      </c>
      <c r="H3" s="12"/>
      <c r="I3" s="13"/>
      <c r="J3" s="13"/>
      <c r="K3" s="13"/>
      <c r="L3" s="13"/>
      <c r="M3" s="24" t="s">
        <v>23</v>
      </c>
      <c r="N3" s="27" t="s">
        <v>25</v>
      </c>
      <c r="O3" s="74"/>
      <c r="P3" s="74"/>
      <c r="Q3" s="74"/>
      <c r="R3" s="74"/>
      <c r="S3" s="74"/>
      <c r="T3" s="74"/>
      <c r="U3" s="74"/>
      <c r="V3" s="74"/>
    </row>
    <row r="4" spans="1:22" x14ac:dyDescent="0.25">
      <c r="A4" s="6">
        <v>-40</v>
      </c>
      <c r="B4" s="6">
        <v>12</v>
      </c>
      <c r="C4" s="3">
        <v>0</v>
      </c>
      <c r="D4" s="6">
        <v>22</v>
      </c>
      <c r="E4" s="9" t="str">
        <f t="shared" si="0"/>
        <v>-40-12-0-22</v>
      </c>
      <c r="F4" s="21">
        <v>2.62</v>
      </c>
      <c r="H4" s="12"/>
      <c r="I4" s="13"/>
      <c r="J4" s="13"/>
      <c r="K4" s="13"/>
      <c r="L4" s="13"/>
      <c r="M4" s="13"/>
      <c r="N4" s="14"/>
      <c r="O4" s="74"/>
      <c r="P4" s="74"/>
      <c r="Q4" s="74"/>
      <c r="R4" s="74"/>
      <c r="S4" s="74"/>
      <c r="T4" s="74"/>
      <c r="U4" s="74"/>
      <c r="V4" s="74"/>
    </row>
    <row r="5" spans="1:22" x14ac:dyDescent="0.25">
      <c r="A5" s="6">
        <v>-40</v>
      </c>
      <c r="B5" s="6">
        <v>12</v>
      </c>
      <c r="C5" s="3">
        <v>0</v>
      </c>
      <c r="D5" s="6">
        <v>56</v>
      </c>
      <c r="E5" s="9" t="str">
        <f t="shared" si="0"/>
        <v>-40-12-0-56</v>
      </c>
      <c r="F5" s="21">
        <v>6.38</v>
      </c>
      <c r="H5" s="28" t="s">
        <v>26</v>
      </c>
      <c r="I5" s="29">
        <f>IF(AND('Cdvdt Calculator'!$B$4&gt;-40,'Cdvdt Calculator'!$B$4&lt;26),25,IF(AND('Cdvdt Calculator'!$B$4&gt;25,'Cdvdt Calculator'!$B$4&lt;86),85,IF(AND('Cdvdt Calculator'!$B$4&gt;85,'Cdvdt Calculator'!$B$4&lt;126),125,IF('Cdvdt Calculator'!$B$4=-40,-40,"Value Error"))))</f>
        <v>125</v>
      </c>
      <c r="J5" s="29">
        <f>IF(AND('Cdvdt Calculator'!$C$4&gt;12,'Cdvdt Calculator'!$C$4&lt;25),24,IF(AND('Cdvdt Calculator'!$C$4&gt;24,'Cdvdt Calculator'!$C$4&lt;37),36,IF(AND('Cdvdt Calculator'!$C$4&gt;36,'Cdvdt Calculator'!$C$4&lt;49),48,IF('Cdvdt Calculator'!$C$4=12,12,"Value Error"))))</f>
        <v>48</v>
      </c>
      <c r="K5" s="30">
        <f>IF(AND('Cdvdt Calculator'!$D$4&gt;0,'Cdvdt Calculator'!$D$4&lt;0.6),0.5,IF(AND('Cdvdt Calculator'!$D$4&gt;0.5,'Cdvdt Calculator'!$D$4&lt;1.1),1,IF(AND('Cdvdt Calculator'!$D$4&gt;1,'Cdvdt Calculator'!$D$4&lt;2.1),2,IF(AND('Cdvdt Calculator'!$D$4&gt;2,'Cdvdt Calculator'!$D$4&lt;2.6),2.5,IF('Cdvdt Calculator'!$D$4=0,0,"Value Error")))))</f>
        <v>2</v>
      </c>
      <c r="L5" s="29">
        <f>IF(AND('Cdvdt Calculator'!$E$4&gt;0,'Cdvdt Calculator'!$E$4&lt;23),22,IF(AND('Cdvdt Calculator'!$E$4&gt;22,'Cdvdt Calculator'!$E$4&lt;57),56,IF(AND('Cdvdt Calculator'!$E$4&gt;56,'Cdvdt Calculator'!$E$4&lt;101),100,IF('Cdvdt Calculator'!$E$4=0,0,"Value Error"))))</f>
        <v>100</v>
      </c>
      <c r="M5" s="31" t="str">
        <f>I5&amp;"-"&amp;J5&amp;"-"&amp;K5&amp;"-"&amp;L5</f>
        <v>125-48-2-100</v>
      </c>
      <c r="N5" s="66" t="str">
        <f>VLOOKUP(M5,'ID Table'!$E$3:$F$322,2,FALSE)</f>
        <v>TSD</v>
      </c>
      <c r="O5" s="132" t="s">
        <v>121</v>
      </c>
      <c r="P5" s="133"/>
      <c r="Q5" s="133"/>
      <c r="R5" s="133"/>
      <c r="S5" s="133"/>
      <c r="T5" s="133"/>
      <c r="U5" s="133"/>
      <c r="V5" s="133"/>
    </row>
    <row r="6" spans="1:22" x14ac:dyDescent="0.25">
      <c r="A6" s="6">
        <v>-40</v>
      </c>
      <c r="B6" s="6">
        <v>12</v>
      </c>
      <c r="C6" s="3">
        <v>0</v>
      </c>
      <c r="D6" s="6">
        <v>100</v>
      </c>
      <c r="E6" s="9" t="str">
        <f t="shared" si="0"/>
        <v>-40-12-0-100</v>
      </c>
      <c r="F6" s="21">
        <v>12.68</v>
      </c>
      <c r="H6" s="12"/>
      <c r="I6" s="13"/>
      <c r="J6" s="13"/>
      <c r="K6" s="13"/>
      <c r="L6" s="13"/>
      <c r="M6" s="24" t="s">
        <v>27</v>
      </c>
      <c r="N6" s="27" t="s">
        <v>28</v>
      </c>
      <c r="O6" s="74"/>
      <c r="P6" s="74"/>
      <c r="Q6" s="74"/>
      <c r="R6" s="74"/>
      <c r="S6" s="74"/>
      <c r="T6" s="74"/>
      <c r="U6" s="74"/>
      <c r="V6" s="74"/>
    </row>
    <row r="7" spans="1:22" x14ac:dyDescent="0.25">
      <c r="A7" s="6">
        <v>-40</v>
      </c>
      <c r="B7" s="6">
        <v>12</v>
      </c>
      <c r="C7" s="3">
        <v>0.5</v>
      </c>
      <c r="D7" s="6">
        <v>0</v>
      </c>
      <c r="E7" s="9" t="str">
        <f t="shared" si="0"/>
        <v>-40-12-0.5-0</v>
      </c>
      <c r="F7" s="21">
        <v>0.66400000000000003</v>
      </c>
      <c r="H7" s="12"/>
      <c r="I7" s="13"/>
      <c r="J7" s="13"/>
      <c r="K7" s="13"/>
      <c r="L7" s="13"/>
      <c r="M7" s="13"/>
      <c r="N7" s="14"/>
      <c r="O7" s="74"/>
      <c r="P7" s="74"/>
      <c r="Q7" s="74"/>
      <c r="R7" s="74"/>
      <c r="S7" s="74"/>
      <c r="T7" s="74"/>
      <c r="U7" s="74"/>
      <c r="V7" s="74"/>
    </row>
    <row r="8" spans="1:22" x14ac:dyDescent="0.25">
      <c r="A8" s="6">
        <v>-40</v>
      </c>
      <c r="B8" s="6">
        <v>12</v>
      </c>
      <c r="C8" s="3">
        <v>0.5</v>
      </c>
      <c r="D8" s="6">
        <v>22</v>
      </c>
      <c r="E8" s="9" t="str">
        <f t="shared" si="0"/>
        <v>-40-12-0.5-22</v>
      </c>
      <c r="F8" s="21">
        <v>3.516</v>
      </c>
      <c r="H8" s="12"/>
      <c r="I8" s="29">
        <f>('Cdvdt Calculator'!$B$4-I2)</f>
        <v>39</v>
      </c>
      <c r="J8" s="29">
        <f>('Cdvdt Calculator'!$C$4-J2)</f>
        <v>4</v>
      </c>
      <c r="K8" s="30">
        <f>('Cdvdt Calculator'!$D$4-K2)</f>
        <v>0.1399999999999999</v>
      </c>
      <c r="L8" s="29">
        <f>('Cdvdt Calculator'!$E$4-L2)</f>
        <v>0</v>
      </c>
      <c r="M8" s="29"/>
      <c r="N8" s="14"/>
      <c r="O8" s="134" t="s">
        <v>83</v>
      </c>
      <c r="P8" s="135"/>
      <c r="Q8" s="135"/>
      <c r="R8" s="135"/>
      <c r="S8" s="135"/>
      <c r="T8" s="135"/>
      <c r="U8" s="135"/>
      <c r="V8" s="135"/>
    </row>
    <row r="9" spans="1:22" x14ac:dyDescent="0.25">
      <c r="A9" s="6">
        <v>-40</v>
      </c>
      <c r="B9" s="6">
        <v>12</v>
      </c>
      <c r="C9" s="3">
        <v>0.5</v>
      </c>
      <c r="D9" s="6">
        <v>56</v>
      </c>
      <c r="E9" s="9" t="str">
        <f t="shared" si="0"/>
        <v>-40-12-0.5-56</v>
      </c>
      <c r="F9" s="21">
        <v>8.8320000000000007</v>
      </c>
      <c r="H9" s="12"/>
      <c r="I9" s="29">
        <f>(I5-I2)</f>
        <v>40</v>
      </c>
      <c r="J9" s="29">
        <f t="shared" ref="J9:L9" si="1">(J5-J2)</f>
        <v>12</v>
      </c>
      <c r="K9" s="30">
        <f>(K5-K2)</f>
        <v>1</v>
      </c>
      <c r="L9" s="29">
        <f t="shared" si="1"/>
        <v>0</v>
      </c>
      <c r="M9" s="29"/>
      <c r="N9" s="14"/>
      <c r="O9" s="134"/>
      <c r="P9" s="135"/>
      <c r="Q9" s="135"/>
      <c r="R9" s="135"/>
      <c r="S9" s="135"/>
      <c r="T9" s="135"/>
      <c r="U9" s="135"/>
      <c r="V9" s="135"/>
    </row>
    <row r="10" spans="1:22" x14ac:dyDescent="0.25">
      <c r="A10" s="6">
        <v>-40</v>
      </c>
      <c r="B10" s="6">
        <v>12</v>
      </c>
      <c r="C10" s="3">
        <v>0.5</v>
      </c>
      <c r="D10" s="6">
        <v>100</v>
      </c>
      <c r="E10" s="9" t="str">
        <f t="shared" si="0"/>
        <v>-40-12-0.5-100</v>
      </c>
      <c r="F10" s="21">
        <v>18.760000000000002</v>
      </c>
      <c r="H10" s="28" t="s">
        <v>29</v>
      </c>
      <c r="I10" s="32">
        <f>IF(I9=0,"N/A",I8/I9)</f>
        <v>0.97499999999999998</v>
      </c>
      <c r="J10" s="32">
        <f>IF(J9=0,"N/A",J8/J9)</f>
        <v>0.33333333333333331</v>
      </c>
      <c r="K10" s="32">
        <f>IF(K9=0,"N/A",K8/K9)</f>
        <v>0.1399999999999999</v>
      </c>
      <c r="L10" s="32" t="str">
        <f>IF(L9=0,"N/A",L8/L9)</f>
        <v>N/A</v>
      </c>
      <c r="M10" s="32"/>
      <c r="N10" s="67">
        <f>AVERAGE(I10:L10)</f>
        <v>0.48277777777777775</v>
      </c>
      <c r="O10" s="134"/>
      <c r="P10" s="135"/>
      <c r="Q10" s="135"/>
      <c r="R10" s="135"/>
      <c r="S10" s="135"/>
      <c r="T10" s="135"/>
      <c r="U10" s="135"/>
      <c r="V10" s="135"/>
    </row>
    <row r="11" spans="1:22" x14ac:dyDescent="0.25">
      <c r="A11" s="6">
        <v>-40</v>
      </c>
      <c r="B11" s="6">
        <v>12</v>
      </c>
      <c r="C11" s="3">
        <v>1</v>
      </c>
      <c r="D11" s="6">
        <v>0</v>
      </c>
      <c r="E11" s="9" t="str">
        <f t="shared" si="0"/>
        <v>-40-12-1-0</v>
      </c>
      <c r="F11" s="21">
        <v>0.71799999999999997</v>
      </c>
      <c r="H11" s="12"/>
      <c r="I11" s="13"/>
      <c r="J11" s="13"/>
      <c r="K11" s="13"/>
      <c r="L11" s="13"/>
      <c r="M11" s="13"/>
      <c r="N11" s="27" t="s">
        <v>30</v>
      </c>
      <c r="O11" s="134"/>
      <c r="P11" s="135"/>
      <c r="Q11" s="135"/>
      <c r="R11" s="135"/>
      <c r="S11" s="135"/>
      <c r="T11" s="135"/>
      <c r="U11" s="135"/>
      <c r="V11" s="135"/>
    </row>
    <row r="12" spans="1:22" x14ac:dyDescent="0.25">
      <c r="A12" s="6">
        <v>-40</v>
      </c>
      <c r="B12" s="6">
        <v>12</v>
      </c>
      <c r="C12" s="3">
        <v>1</v>
      </c>
      <c r="D12" s="6">
        <v>22</v>
      </c>
      <c r="E12" s="9" t="str">
        <f t="shared" si="0"/>
        <v>-40-12-1-22</v>
      </c>
      <c r="F12" s="21">
        <v>3.8</v>
      </c>
      <c r="H12" s="12"/>
      <c r="I12" s="13"/>
      <c r="J12" s="13"/>
      <c r="K12" s="13"/>
      <c r="L12" s="13"/>
      <c r="M12" s="13"/>
      <c r="N12" s="14"/>
      <c r="O12" s="134" t="s">
        <v>122</v>
      </c>
      <c r="P12" s="135"/>
      <c r="Q12" s="135"/>
      <c r="R12" s="135"/>
      <c r="S12" s="135"/>
      <c r="T12" s="135"/>
      <c r="U12" s="135"/>
      <c r="V12" s="135"/>
    </row>
    <row r="13" spans="1:22" ht="15" customHeight="1" x14ac:dyDescent="0.25">
      <c r="A13" s="6">
        <v>-40</v>
      </c>
      <c r="B13" s="6">
        <v>12</v>
      </c>
      <c r="C13" s="3">
        <v>1</v>
      </c>
      <c r="D13" s="6">
        <v>56</v>
      </c>
      <c r="E13" s="9" t="str">
        <f t="shared" si="0"/>
        <v>-40-12-1-56</v>
      </c>
      <c r="F13" s="21">
        <v>9.7240000000000002</v>
      </c>
      <c r="H13" s="28" t="s">
        <v>31</v>
      </c>
      <c r="J13" s="13"/>
      <c r="K13" s="13"/>
      <c r="L13" s="13"/>
      <c r="M13" s="16" t="e">
        <f>(N5-N2)*N10</f>
        <v>#VALUE!</v>
      </c>
      <c r="N13" s="104" t="str">
        <f>IF(M2=M5,N5,IF(AND(N2="TSD",N5="TSD"),"TSD",IF(OR(N2="TSD",N5="TSD"),N26,N2+M13)))</f>
        <v>54.103</v>
      </c>
      <c r="O13" s="134"/>
      <c r="P13" s="135"/>
      <c r="Q13" s="135"/>
      <c r="R13" s="135"/>
      <c r="S13" s="135"/>
      <c r="T13" s="135"/>
      <c r="U13" s="135"/>
      <c r="V13" s="135"/>
    </row>
    <row r="14" spans="1:22" x14ac:dyDescent="0.25">
      <c r="A14" s="6">
        <v>-40</v>
      </c>
      <c r="B14" s="6">
        <v>12</v>
      </c>
      <c r="C14" s="3">
        <v>1</v>
      </c>
      <c r="D14" s="6">
        <v>100</v>
      </c>
      <c r="E14" s="9" t="str">
        <f t="shared" si="0"/>
        <v>-40-12-1-100</v>
      </c>
      <c r="F14" s="21">
        <v>20.92</v>
      </c>
      <c r="H14" s="12"/>
      <c r="I14" s="16"/>
      <c r="J14" s="13"/>
      <c r="K14" s="13"/>
      <c r="L14" s="13"/>
      <c r="M14" s="13"/>
      <c r="N14" s="27" t="s">
        <v>118</v>
      </c>
      <c r="O14" s="134"/>
      <c r="P14" s="135"/>
      <c r="Q14" s="135"/>
      <c r="R14" s="135"/>
      <c r="S14" s="135"/>
      <c r="T14" s="135"/>
      <c r="U14" s="135"/>
      <c r="V14" s="135"/>
    </row>
    <row r="15" spans="1:22" ht="15.75" x14ac:dyDescent="0.25">
      <c r="A15" s="6">
        <v>-40</v>
      </c>
      <c r="B15" s="6">
        <v>12</v>
      </c>
      <c r="C15" s="3">
        <v>2</v>
      </c>
      <c r="D15" s="6">
        <v>0</v>
      </c>
      <c r="E15" s="9" t="str">
        <f t="shared" si="0"/>
        <v>-40-12-2-0</v>
      </c>
      <c r="F15" s="21">
        <v>0.79100000000000004</v>
      </c>
      <c r="H15" s="62"/>
      <c r="I15" s="130" t="s">
        <v>71</v>
      </c>
      <c r="J15" s="131"/>
      <c r="K15" s="131"/>
      <c r="L15" s="131"/>
      <c r="M15" s="131"/>
      <c r="N15" s="11"/>
      <c r="O15" s="74"/>
      <c r="P15" s="74"/>
      <c r="Q15" s="74"/>
      <c r="R15" s="74"/>
      <c r="S15" s="74"/>
      <c r="T15" s="74"/>
      <c r="U15" s="74"/>
      <c r="V15" s="74"/>
    </row>
    <row r="16" spans="1:22" x14ac:dyDescent="0.25">
      <c r="A16" s="6">
        <v>-40</v>
      </c>
      <c r="B16" s="6">
        <v>12</v>
      </c>
      <c r="C16" s="3">
        <v>2</v>
      </c>
      <c r="D16" s="6">
        <v>22</v>
      </c>
      <c r="E16" s="9" t="str">
        <f t="shared" si="0"/>
        <v>-40-12-2-22</v>
      </c>
      <c r="F16" s="21">
        <v>4.2480000000000002</v>
      </c>
      <c r="H16" s="12"/>
      <c r="N16" s="14"/>
      <c r="O16" s="74"/>
      <c r="P16" s="74"/>
      <c r="Q16" s="74"/>
      <c r="R16" s="74"/>
      <c r="S16" s="74"/>
      <c r="T16" s="74"/>
      <c r="U16" s="74"/>
      <c r="V16" s="74"/>
    </row>
    <row r="17" spans="1:22" x14ac:dyDescent="0.25">
      <c r="A17" s="6">
        <v>-40</v>
      </c>
      <c r="B17" s="6">
        <v>12</v>
      </c>
      <c r="C17" s="3">
        <v>2</v>
      </c>
      <c r="D17" s="6">
        <v>56</v>
      </c>
      <c r="E17" s="9" t="str">
        <f t="shared" si="0"/>
        <v>-40-12-2-56</v>
      </c>
      <c r="F17" s="21">
        <v>11.48</v>
      </c>
      <c r="H17" s="28" t="s">
        <v>77</v>
      </c>
      <c r="I17" s="29"/>
      <c r="J17" s="29"/>
      <c r="K17" s="30"/>
      <c r="L17" s="29"/>
      <c r="M17" s="31" t="str">
        <f>M5</f>
        <v>125-48-2-100</v>
      </c>
      <c r="N17" s="66">
        <f>VLOOKUP(M17,'ID Table'!$A$325:$C$341,3,FALSE)</f>
        <v>99.3</v>
      </c>
      <c r="O17" s="133" t="s">
        <v>84</v>
      </c>
      <c r="P17" s="143"/>
      <c r="Q17" s="143"/>
      <c r="R17" s="143"/>
      <c r="S17" s="143"/>
      <c r="T17" s="143"/>
      <c r="U17" s="143"/>
      <c r="V17" s="143"/>
    </row>
    <row r="18" spans="1:22" x14ac:dyDescent="0.25">
      <c r="A18" s="6">
        <v>-40</v>
      </c>
      <c r="B18" s="6">
        <v>12</v>
      </c>
      <c r="C18" s="3">
        <v>2</v>
      </c>
      <c r="D18" s="6">
        <v>100</v>
      </c>
      <c r="E18" s="9" t="str">
        <f t="shared" si="0"/>
        <v>-40-12-2-100</v>
      </c>
      <c r="F18" s="21">
        <v>24.27</v>
      </c>
      <c r="H18" s="12"/>
      <c r="I18" s="13"/>
      <c r="M18" s="24" t="s">
        <v>27</v>
      </c>
      <c r="N18" s="27" t="s">
        <v>78</v>
      </c>
      <c r="O18" s="74"/>
      <c r="P18" s="74"/>
      <c r="Q18" s="74"/>
      <c r="R18" s="74"/>
      <c r="S18" s="74"/>
      <c r="T18" s="74"/>
      <c r="U18" s="74"/>
      <c r="V18" s="74"/>
    </row>
    <row r="19" spans="1:22" ht="15" customHeight="1" x14ac:dyDescent="0.25">
      <c r="A19" s="6">
        <v>-40</v>
      </c>
      <c r="B19" s="6">
        <v>12</v>
      </c>
      <c r="C19" s="3">
        <v>2.5</v>
      </c>
      <c r="D19" s="6">
        <v>0</v>
      </c>
      <c r="E19" s="9" t="str">
        <f t="shared" si="0"/>
        <v>-40-12-2.5-0</v>
      </c>
      <c r="F19" s="21">
        <v>0.81100000000000005</v>
      </c>
      <c r="H19" s="12"/>
      <c r="I19" s="13"/>
      <c r="J19" s="13"/>
      <c r="K19" s="13"/>
      <c r="L19" s="13"/>
      <c r="N19" s="14"/>
      <c r="O19" s="135" t="s">
        <v>85</v>
      </c>
      <c r="P19" s="135"/>
      <c r="Q19" s="135"/>
      <c r="R19" s="135"/>
      <c r="S19" s="135"/>
      <c r="T19" s="135"/>
      <c r="U19" s="135"/>
      <c r="V19" s="135"/>
    </row>
    <row r="20" spans="1:22" ht="15" customHeight="1" x14ac:dyDescent="0.25">
      <c r="A20" s="6">
        <v>-40</v>
      </c>
      <c r="B20" s="6">
        <v>12</v>
      </c>
      <c r="C20" s="3">
        <v>2.5</v>
      </c>
      <c r="D20" s="6">
        <v>22</v>
      </c>
      <c r="E20" s="9" t="str">
        <f t="shared" si="0"/>
        <v>-40-12-2.5-22</v>
      </c>
      <c r="F20" s="21">
        <v>4.7119999999999997</v>
      </c>
      <c r="H20" s="28" t="s">
        <v>61</v>
      </c>
      <c r="I20" s="76">
        <f>IF(I10="N/A","N/A",I10)</f>
        <v>0.97499999999999998</v>
      </c>
      <c r="J20" s="76">
        <f>IF(J10="N/A","N/A",J10)</f>
        <v>0.33333333333333331</v>
      </c>
      <c r="K20" s="76">
        <f>(('Cdvdt Calculator'!$D$4)/VLOOKUP(M17,'ID Table'!$A$325:$C$341,2,FALSE))</f>
        <v>1.4249999999999998</v>
      </c>
      <c r="L20" s="76" t="str">
        <f>IF(L10="N/A","N/A",L10)</f>
        <v>N/A</v>
      </c>
      <c r="M20" s="77">
        <f>SUMPRODUCT(I20:L20,I21:L21)</f>
        <v>0.58374999999999999</v>
      </c>
      <c r="N20" s="67">
        <f>IF(OR((N17/N2)&gt;7.5,(N17-N2)&gt;39),M20*0.45,M20)</f>
        <v>0.26268750000000002</v>
      </c>
      <c r="O20" s="135"/>
      <c r="P20" s="135"/>
      <c r="Q20" s="135"/>
      <c r="R20" s="135"/>
      <c r="S20" s="135"/>
      <c r="T20" s="135"/>
      <c r="U20" s="135"/>
      <c r="V20" s="135"/>
    </row>
    <row r="21" spans="1:22" x14ac:dyDescent="0.25">
      <c r="A21" s="6">
        <v>-40</v>
      </c>
      <c r="B21" s="6">
        <v>12</v>
      </c>
      <c r="C21" s="3">
        <v>2.5</v>
      </c>
      <c r="D21" s="6">
        <v>56</v>
      </c>
      <c r="E21" s="9" t="str">
        <f t="shared" si="0"/>
        <v>-40-12-2.5-56</v>
      </c>
      <c r="F21" s="21">
        <v>12.42</v>
      </c>
      <c r="H21" s="12"/>
      <c r="I21" s="76">
        <v>0.35</v>
      </c>
      <c r="J21" s="76">
        <v>0.3</v>
      </c>
      <c r="K21" s="76">
        <v>0.1</v>
      </c>
      <c r="L21" s="76">
        <v>0.25</v>
      </c>
      <c r="M21" s="76"/>
      <c r="N21" s="27" t="s">
        <v>60</v>
      </c>
      <c r="O21" s="135"/>
      <c r="P21" s="135"/>
      <c r="Q21" s="135"/>
      <c r="R21" s="135"/>
      <c r="S21" s="135"/>
      <c r="T21" s="135"/>
      <c r="U21" s="135"/>
      <c r="V21" s="135"/>
    </row>
    <row r="22" spans="1:22" x14ac:dyDescent="0.25">
      <c r="A22" s="6">
        <v>-40</v>
      </c>
      <c r="B22" s="6">
        <v>12</v>
      </c>
      <c r="C22" s="3">
        <v>2.5</v>
      </c>
      <c r="D22" s="6">
        <v>100</v>
      </c>
      <c r="E22" s="9" t="str">
        <f t="shared" si="0"/>
        <v>-40-12-2.5-100</v>
      </c>
      <c r="F22" s="21">
        <v>25.81</v>
      </c>
      <c r="H22" s="12"/>
      <c r="N22" s="14"/>
      <c r="O22" s="69"/>
      <c r="P22" s="69"/>
      <c r="Q22" s="69"/>
      <c r="R22" s="69"/>
      <c r="S22" s="69"/>
      <c r="T22" s="69"/>
      <c r="U22" s="69"/>
      <c r="V22" s="69"/>
    </row>
    <row r="23" spans="1:22" ht="15" customHeight="1" x14ac:dyDescent="0.25">
      <c r="A23" s="6">
        <v>-40</v>
      </c>
      <c r="B23" s="6">
        <v>24</v>
      </c>
      <c r="C23" s="3">
        <v>0</v>
      </c>
      <c r="D23" s="6">
        <v>0</v>
      </c>
      <c r="E23" s="9" t="str">
        <f t="shared" si="0"/>
        <v>-40-24-0-0</v>
      </c>
      <c r="F23" s="21">
        <v>0.69099999999999995</v>
      </c>
      <c r="H23" s="28" t="s">
        <v>80</v>
      </c>
      <c r="I23" s="7">
        <f>'Cdvdt Calculator'!$B$4</f>
        <v>124</v>
      </c>
      <c r="J23" s="7">
        <f>'Cdvdt Calculator'!$C$4</f>
        <v>40</v>
      </c>
      <c r="K23" s="4">
        <f>'Cdvdt Calculator'!$D$4</f>
        <v>1.1399999999999999</v>
      </c>
      <c r="L23" s="7">
        <f>'Cdvdt Calculator'!$E$4</f>
        <v>100</v>
      </c>
      <c r="M23" s="70" t="str">
        <f>I23&amp;"-"&amp;J23&amp;"-"&amp;K23&amp;"-"&amp;L23</f>
        <v>124-40-1.14-100</v>
      </c>
      <c r="N23" s="66" t="e">
        <f>VLOOKUP(M23,'ID Table'!$E$325:$F$341,2,FALSE)</f>
        <v>#N/A</v>
      </c>
      <c r="O23" s="140" t="s">
        <v>86</v>
      </c>
      <c r="P23" s="140"/>
      <c r="Q23" s="140"/>
      <c r="R23" s="140"/>
      <c r="S23" s="140"/>
      <c r="T23" s="140"/>
      <c r="U23" s="140"/>
      <c r="V23" s="140"/>
    </row>
    <row r="24" spans="1:22" ht="16.5" customHeight="1" x14ac:dyDescent="0.25">
      <c r="A24" s="6">
        <v>-40</v>
      </c>
      <c r="B24" s="6">
        <v>24</v>
      </c>
      <c r="C24" s="3">
        <v>0</v>
      </c>
      <c r="D24" s="6">
        <v>22</v>
      </c>
      <c r="E24" s="9" t="str">
        <f t="shared" si="0"/>
        <v>-40-24-0-22</v>
      </c>
      <c r="F24" s="21">
        <v>3.6280000000000001</v>
      </c>
      <c r="H24" s="60"/>
      <c r="M24" s="24" t="s">
        <v>81</v>
      </c>
      <c r="N24" s="27" t="s">
        <v>79</v>
      </c>
      <c r="O24" s="140"/>
      <c r="P24" s="140"/>
      <c r="Q24" s="140"/>
      <c r="R24" s="140"/>
      <c r="S24" s="140"/>
      <c r="T24" s="140"/>
      <c r="U24" s="140"/>
      <c r="V24" s="140"/>
    </row>
    <row r="25" spans="1:22" ht="15" customHeight="1" x14ac:dyDescent="0.25">
      <c r="A25" s="6">
        <v>-40</v>
      </c>
      <c r="B25" s="6">
        <v>24</v>
      </c>
      <c r="C25" s="3">
        <v>0</v>
      </c>
      <c r="D25" s="6">
        <v>56</v>
      </c>
      <c r="E25" s="9" t="str">
        <f t="shared" si="0"/>
        <v>-40-24-0-56</v>
      </c>
      <c r="F25" s="21">
        <v>8.7200000000000006</v>
      </c>
      <c r="H25" s="12"/>
      <c r="N25" s="14"/>
      <c r="O25" s="134" t="s">
        <v>87</v>
      </c>
      <c r="P25" s="135"/>
      <c r="Q25" s="135"/>
      <c r="R25" s="135"/>
      <c r="S25" s="135"/>
      <c r="T25" s="135"/>
      <c r="U25" s="135"/>
      <c r="V25" s="135"/>
    </row>
    <row r="26" spans="1:22" ht="15" customHeight="1" x14ac:dyDescent="0.25">
      <c r="A26" s="6">
        <v>-40</v>
      </c>
      <c r="B26" s="6">
        <v>24</v>
      </c>
      <c r="C26" s="3">
        <v>0</v>
      </c>
      <c r="D26" s="6">
        <v>100</v>
      </c>
      <c r="E26" s="9" t="str">
        <f t="shared" si="0"/>
        <v>-40-24-0-100</v>
      </c>
      <c r="F26" s="21">
        <v>17.260000000000002</v>
      </c>
      <c r="H26" s="28" t="s">
        <v>82</v>
      </c>
      <c r="L26" s="105">
        <f>(N17-N2)*N20</f>
        <v>16.102743750000002</v>
      </c>
      <c r="M26" s="73" t="str">
        <f>FIXED((L26+N2),3)</f>
        <v>54.103</v>
      </c>
      <c r="N26" s="68" t="str" cm="1">
        <f t="array" ref="N26">IF(OR(AND(I23&gt;119,J23&gt;46,K23&gt;0.9,L23&gt;81),AND(I23&gt;84,J23&gt;35,K23&gt;2.1,L23&gt;99),AND(I23&gt;84,J23&gt;47,K23&gt;2.1,L23&gt;55),AND(I23&gt;84,J23&gt;47,K23&gt;1.5,L23&gt;99),AND(I23&gt;124,J23&gt;23,K23&gt;1.8,L23&gt;99),AND(I23&gt;124,J23&gt;35,K23&gt;1.6,L23&gt;55),AND(I23&gt;124,J23&gt;35,K23&gt;1.1,L23&gt;99),AND(I23&gt;124,J23&gt;47,K23&gt;1.6,L23&gt;21),AND(I23&gt;124,J23&gt;47,K23&gt;1.1,L23&gt;55),AND(I23&gt;124,J23&gt;47,K23&gt;0.8,L23&gt;99)),"TSD",IF(OR(M23=E325:E341),N23,IF(N17&gt;N2,M26,"TSD")))</f>
        <v>54.103</v>
      </c>
      <c r="O26" s="134"/>
      <c r="P26" s="135"/>
      <c r="Q26" s="135"/>
      <c r="R26" s="135"/>
      <c r="S26" s="135"/>
      <c r="T26" s="135"/>
      <c r="U26" s="135"/>
      <c r="V26" s="135"/>
    </row>
    <row r="27" spans="1:22" x14ac:dyDescent="0.25">
      <c r="A27" s="6">
        <v>-40</v>
      </c>
      <c r="B27" s="6">
        <v>24</v>
      </c>
      <c r="C27" s="3">
        <v>0.5</v>
      </c>
      <c r="D27" s="6">
        <v>0</v>
      </c>
      <c r="E27" s="9" t="str">
        <f t="shared" si="0"/>
        <v>-40-24-0.5-0</v>
      </c>
      <c r="F27" s="21">
        <v>0.78400000000000003</v>
      </c>
      <c r="H27" s="60"/>
      <c r="I27" s="13"/>
      <c r="J27" s="13"/>
      <c r="K27" s="13"/>
      <c r="L27" s="13"/>
      <c r="M27" s="13"/>
      <c r="N27" s="27" t="s">
        <v>32</v>
      </c>
      <c r="O27" s="134"/>
      <c r="P27" s="135"/>
      <c r="Q27" s="135"/>
      <c r="R27" s="135"/>
      <c r="S27" s="135"/>
      <c r="T27" s="135"/>
      <c r="U27" s="135"/>
      <c r="V27" s="135"/>
    </row>
    <row r="28" spans="1:22" ht="15.75" x14ac:dyDescent="0.25">
      <c r="A28" s="6">
        <v>-40</v>
      </c>
      <c r="B28" s="6">
        <v>24</v>
      </c>
      <c r="C28" s="3">
        <v>0.5</v>
      </c>
      <c r="D28" s="6">
        <v>22</v>
      </c>
      <c r="E28" s="9" t="str">
        <f t="shared" si="0"/>
        <v>-40-24-0.5-22</v>
      </c>
      <c r="F28" s="21">
        <v>4.1440000000000001</v>
      </c>
      <c r="H28" s="62"/>
      <c r="I28" s="130" t="s">
        <v>105</v>
      </c>
      <c r="J28" s="130"/>
      <c r="K28" s="130"/>
      <c r="L28" s="130"/>
      <c r="M28" s="130"/>
      <c r="N28" s="130"/>
      <c r="O28" s="130"/>
      <c r="P28" s="130"/>
      <c r="Q28" s="130"/>
      <c r="R28" s="130"/>
      <c r="S28" s="11"/>
      <c r="T28" s="134" t="s">
        <v>123</v>
      </c>
      <c r="U28" s="140"/>
      <c r="V28" s="140"/>
    </row>
    <row r="29" spans="1:22" x14ac:dyDescent="0.25">
      <c r="A29" s="6">
        <v>-40</v>
      </c>
      <c r="B29" s="6">
        <v>24</v>
      </c>
      <c r="C29" s="3">
        <v>0.5</v>
      </c>
      <c r="D29" s="6">
        <v>56</v>
      </c>
      <c r="E29" s="9" t="str">
        <f t="shared" si="0"/>
        <v>-40-24-0.5-56</v>
      </c>
      <c r="F29" s="21">
        <v>10.33</v>
      </c>
      <c r="H29" s="12"/>
      <c r="I29" s="13"/>
      <c r="J29" s="13"/>
      <c r="K29" s="13"/>
      <c r="L29" s="13"/>
      <c r="M29" s="13"/>
      <c r="N29" s="13"/>
      <c r="O29" s="13"/>
      <c r="P29" s="13"/>
      <c r="Q29" s="13"/>
      <c r="R29" s="13"/>
      <c r="S29" s="14"/>
      <c r="T29" s="134"/>
      <c r="U29" s="140"/>
      <c r="V29" s="140"/>
    </row>
    <row r="30" spans="1:22" ht="14.45" customHeight="1" x14ac:dyDescent="0.25">
      <c r="A30" s="6">
        <v>-40</v>
      </c>
      <c r="B30" s="6">
        <v>24</v>
      </c>
      <c r="C30" s="3">
        <v>0.5</v>
      </c>
      <c r="D30" s="6">
        <v>100</v>
      </c>
      <c r="E30" s="9" t="str">
        <f t="shared" si="0"/>
        <v>-40-24-0.5-100</v>
      </c>
      <c r="F30" s="21">
        <v>21.82</v>
      </c>
      <c r="H30" s="28" t="s">
        <v>100</v>
      </c>
      <c r="I30" s="91" t="s">
        <v>90</v>
      </c>
      <c r="J30" s="91" t="s">
        <v>88</v>
      </c>
      <c r="K30" s="91" t="s">
        <v>91</v>
      </c>
      <c r="L30" s="91" t="s">
        <v>92</v>
      </c>
      <c r="M30" s="91" t="s">
        <v>93</v>
      </c>
      <c r="N30" s="91" t="s">
        <v>94</v>
      </c>
      <c r="O30" s="91" t="s">
        <v>95</v>
      </c>
      <c r="P30" s="91" t="s">
        <v>96</v>
      </c>
      <c r="Q30" s="91" t="s">
        <v>97</v>
      </c>
      <c r="R30" s="91" t="s">
        <v>98</v>
      </c>
      <c r="S30" s="95" t="s">
        <v>99</v>
      </c>
      <c r="T30" s="134"/>
      <c r="U30" s="140"/>
      <c r="V30" s="140"/>
    </row>
    <row r="31" spans="1:22" x14ac:dyDescent="0.25">
      <c r="A31" s="6">
        <v>-40</v>
      </c>
      <c r="B31" s="6">
        <v>24</v>
      </c>
      <c r="C31" s="3">
        <v>1</v>
      </c>
      <c r="D31" s="6">
        <v>0</v>
      </c>
      <c r="E31" s="9" t="str">
        <f t="shared" si="0"/>
        <v>-40-24-1-0</v>
      </c>
      <c r="F31" s="21">
        <v>0.80800000000000005</v>
      </c>
      <c r="H31" s="28" t="s">
        <v>101</v>
      </c>
      <c r="I31" s="92" t="str">
        <f>M23</f>
        <v>124-40-1.14-100</v>
      </c>
      <c r="J31" s="91" t="str">
        <f>'ID Table Low'!M24</f>
        <v>123-39-1.04-99</v>
      </c>
      <c r="K31" s="91" t="str">
        <f>'ID Table High'!M24</f>
        <v>125-41-1.24-100</v>
      </c>
      <c r="L31" s="91" t="str">
        <f>'ID Table Temp Low'!M24</f>
        <v>85-40-1.14-100</v>
      </c>
      <c r="M31" s="91" t="str">
        <f>'ID Table Temp High'!M24</f>
        <v>125-40-1.14-100</v>
      </c>
      <c r="N31" s="91" t="str">
        <f>'ID Table Volts Low'!M24</f>
        <v>124-36-1.14-100</v>
      </c>
      <c r="O31" s="91" t="str">
        <f>'ID Table Volts High'!M24</f>
        <v>124-48-1.14-100</v>
      </c>
      <c r="P31" s="91" t="str">
        <f>'ID Table Amps Low'!M24</f>
        <v>124-40-1-100</v>
      </c>
      <c r="Q31" s="91" t="str">
        <f>'ID Table Amps High'!M24</f>
        <v>124-40-2-100</v>
      </c>
      <c r="R31" s="91" t="str">
        <f>'ID Table Cap Low'!M24</f>
        <v>124-40-1.14-100</v>
      </c>
      <c r="S31" s="95" t="str">
        <f>'ID Table Cap High'!M24</f>
        <v>124-40-1.14-100</v>
      </c>
      <c r="T31" s="134"/>
      <c r="U31" s="140"/>
      <c r="V31" s="140"/>
    </row>
    <row r="32" spans="1:22" x14ac:dyDescent="0.25">
      <c r="A32" s="6">
        <v>-40</v>
      </c>
      <c r="B32" s="6">
        <v>24</v>
      </c>
      <c r="C32" s="3">
        <v>1</v>
      </c>
      <c r="D32" s="6">
        <v>22</v>
      </c>
      <c r="E32" s="9" t="str">
        <f t="shared" si="0"/>
        <v>-40-24-1-22</v>
      </c>
      <c r="F32" s="21">
        <v>4.2960000000000003</v>
      </c>
      <c r="H32" s="28" t="s">
        <v>102</v>
      </c>
      <c r="I32" s="92">
        <f>IF(N13 = "TSD","TSD",N13*1)</f>
        <v>54.103000000000002</v>
      </c>
      <c r="J32" s="92">
        <f>IF('ID Table Low'!N14 = "TSD","TSD",'ID Table Low'!N14*1)</f>
        <v>45.344999999999999</v>
      </c>
      <c r="K32" s="92" t="str">
        <f>IF('ID Table High'!N14 = "TSD","TSD",'ID Table High'!N14*1)</f>
        <v>TSD</v>
      </c>
      <c r="L32" s="92">
        <f>IF('ID Table Temp Low'!N14 = "TSD","TSD",'ID Table Temp Low'!N14*1)</f>
        <v>41.634</v>
      </c>
      <c r="M32" s="92" t="str">
        <f>IF('ID Table Temp High'!N14 = "TSD","TSD",'ID Table Temp High'!N14*1)</f>
        <v>TSD</v>
      </c>
      <c r="N32" s="92">
        <f>IF('ID Table Volts Low'!N14 = "TSD","TSD",'ID Table Volts Low'!N14*1)</f>
        <v>47.293999999999997</v>
      </c>
      <c r="O32" s="92" t="str">
        <f>IF('ID Table Volts High'!N14 = "TSD","TSD",'ID Table Volts High'!N14*1)</f>
        <v>TSD</v>
      </c>
      <c r="P32" s="92">
        <f>IF('ID Table Amps Low'!N14 = "TSD","TSD",'ID Table Amps Low'!N14*1)</f>
        <v>53.62</v>
      </c>
      <c r="Q32" s="92">
        <f>IF('ID Table Amps High'!N14 = "TSD","TSD",'ID Table Amps High'!N14*1)</f>
        <v>65.844999999999999</v>
      </c>
      <c r="R32" s="92">
        <f>IF('ID Table Cap Low'!N14 = "TSD","TSD",'ID Table Cap Low'!N14*1)</f>
        <v>54.103000000000002</v>
      </c>
      <c r="S32" s="96">
        <f>IF('ID Table Cap High'!N14 = "TSD","TSD",'ID Table Cap High'!N14*1)</f>
        <v>54.103000000000002</v>
      </c>
      <c r="T32" s="134"/>
      <c r="U32" s="140"/>
      <c r="V32" s="140"/>
    </row>
    <row r="33" spans="1:22" x14ac:dyDescent="0.25">
      <c r="A33" s="6">
        <v>-40</v>
      </c>
      <c r="B33" s="6">
        <v>24</v>
      </c>
      <c r="C33" s="3">
        <v>1</v>
      </c>
      <c r="D33" s="6">
        <v>56</v>
      </c>
      <c r="E33" s="9" t="str">
        <f t="shared" si="0"/>
        <v>-40-24-1-56</v>
      </c>
      <c r="F33" s="21">
        <v>10.83</v>
      </c>
      <c r="H33" s="97" t="s">
        <v>103</v>
      </c>
      <c r="I33" s="83">
        <f>IF(I32="TSD",0%,100%-(J33+K33+L33+M33+N33+O33+P33+Q33+R33+S33))</f>
        <v>0.66999999999999993</v>
      </c>
      <c r="J33" s="83" cm="1">
        <f t="array" ref="J33">IF(J32="TSD",0%,IF(OR(L23=22,L23=56,L23=100),1%,IF(AND(J32&gt;I32,J32&gt;K32:R32),20%,10%)))</f>
        <v>0.01</v>
      </c>
      <c r="K33" s="83">
        <f>IF(K32="TSD",0%,IF(J33=1%,10%,7%))</f>
        <v>0</v>
      </c>
      <c r="L33" s="83">
        <f>IF(L32="TSD",0%,IF(I10&gt;50%,5%,10%))</f>
        <v>0.05</v>
      </c>
      <c r="M33" s="83">
        <f>IF(M32="TSD",0%,IF(I10&gt;50%,10%,5%))</f>
        <v>0</v>
      </c>
      <c r="N33" s="83">
        <f>IF(N32="TSD",0%,IF(J10&gt;50%,5%,8%))</f>
        <v>0.08</v>
      </c>
      <c r="O33" s="83">
        <f>IF(O32="TSD",0%,IF(J10&gt;50%,8%,5%))</f>
        <v>0</v>
      </c>
      <c r="P33" s="98">
        <f>IF(P32="TSD",0%,6%)</f>
        <v>0.06</v>
      </c>
      <c r="Q33" s="98">
        <f>IF(Q32="TSD",0%,6%)</f>
        <v>0.06</v>
      </c>
      <c r="R33" s="98">
        <f>IF(R32="TSD",0%,IF(AND(I23&gt;122,L23=82),15%,IF(L10&gt;50%,2%,5%)))</f>
        <v>0.02</v>
      </c>
      <c r="S33" s="99">
        <f>IF(S32="TSD",0%,IF(R33=15%,1%,IF(J33=20%,10%,IF(L10&gt;50%,5%,2%))))</f>
        <v>0.05</v>
      </c>
      <c r="T33" s="134"/>
      <c r="U33" s="140"/>
      <c r="V33" s="140"/>
    </row>
    <row r="34" spans="1:22" ht="15.75" x14ac:dyDescent="0.25">
      <c r="A34" s="6">
        <v>-40</v>
      </c>
      <c r="B34" s="6">
        <v>24</v>
      </c>
      <c r="C34" s="3">
        <v>1</v>
      </c>
      <c r="D34" s="6">
        <v>100</v>
      </c>
      <c r="E34" s="9" t="str">
        <f t="shared" si="0"/>
        <v>-40-24-1-100</v>
      </c>
      <c r="F34" s="21">
        <v>23.18</v>
      </c>
      <c r="H34" s="12"/>
      <c r="I34" s="13"/>
      <c r="J34" s="13"/>
      <c r="K34" s="101"/>
      <c r="L34" s="13"/>
      <c r="M34" s="102"/>
      <c r="N34" s="13"/>
      <c r="O34" s="13"/>
      <c r="P34" s="13"/>
      <c r="Q34" s="13"/>
      <c r="R34" s="13"/>
      <c r="S34" s="14"/>
      <c r="T34" s="134"/>
      <c r="U34" s="140"/>
      <c r="V34" s="140"/>
    </row>
    <row r="35" spans="1:22" x14ac:dyDescent="0.25">
      <c r="A35" s="6">
        <v>-40</v>
      </c>
      <c r="B35" s="6">
        <v>24</v>
      </c>
      <c r="C35" s="3">
        <v>2</v>
      </c>
      <c r="D35" s="6">
        <v>0</v>
      </c>
      <c r="E35" s="9" t="str">
        <f t="shared" si="0"/>
        <v>-40-24-2-0</v>
      </c>
      <c r="F35" s="21">
        <v>0.85599999999999998</v>
      </c>
      <c r="H35" s="12"/>
      <c r="I35" s="16" t="str">
        <f>FIXED(SUMPRODUCT(I32:S32,I33:S33),3)</f>
        <v>53.523</v>
      </c>
      <c r="J35" s="13"/>
      <c r="K35" s="13"/>
      <c r="L35" s="13"/>
      <c r="M35" s="13"/>
      <c r="N35" s="13"/>
      <c r="O35" s="13"/>
      <c r="P35" s="13"/>
      <c r="Q35" s="13"/>
      <c r="R35" s="13"/>
      <c r="S35" s="14"/>
      <c r="T35" s="134"/>
      <c r="U35" s="140"/>
      <c r="V35" s="140"/>
    </row>
    <row r="36" spans="1:22" x14ac:dyDescent="0.25">
      <c r="A36" s="6">
        <v>-40</v>
      </c>
      <c r="B36" s="6">
        <v>24</v>
      </c>
      <c r="C36" s="3">
        <v>2</v>
      </c>
      <c r="D36" s="6">
        <v>22</v>
      </c>
      <c r="E36" s="9" t="str">
        <f t="shared" si="0"/>
        <v>-40-24-2-22</v>
      </c>
      <c r="F36" s="21">
        <v>4.5359999999999996</v>
      </c>
      <c r="H36" s="136" t="s">
        <v>119</v>
      </c>
      <c r="I36" s="138" t="str">
        <f>IF(I32="TSD","Thermal Shutdown",IF(N5="TSD",I35&amp;"-"&amp;"Thermal Shutdown May Occur",I35))</f>
        <v>53.523-Thermal Shutdown May Occur</v>
      </c>
      <c r="J36" s="138"/>
      <c r="K36" s="13"/>
      <c r="L36" s="13"/>
      <c r="M36" s="13"/>
      <c r="N36" s="13"/>
      <c r="O36" s="13"/>
      <c r="P36" s="13"/>
      <c r="Q36" s="13"/>
      <c r="R36" s="13"/>
      <c r="S36" s="14"/>
      <c r="T36" s="134"/>
      <c r="U36" s="140"/>
      <c r="V36" s="140"/>
    </row>
    <row r="37" spans="1:22" x14ac:dyDescent="0.25">
      <c r="A37" s="6">
        <v>-40</v>
      </c>
      <c r="B37" s="6">
        <v>24</v>
      </c>
      <c r="C37" s="3">
        <v>2</v>
      </c>
      <c r="D37" s="6">
        <v>56</v>
      </c>
      <c r="E37" s="9" t="str">
        <f t="shared" si="0"/>
        <v>-40-24-2-56</v>
      </c>
      <c r="F37" s="21">
        <v>11.8</v>
      </c>
      <c r="H37" s="137"/>
      <c r="I37" s="139"/>
      <c r="J37" s="139"/>
      <c r="K37" s="15"/>
      <c r="L37" s="15"/>
      <c r="M37" s="15"/>
      <c r="N37" s="15"/>
      <c r="O37" s="15"/>
      <c r="P37" s="15"/>
      <c r="Q37" s="15"/>
      <c r="R37" s="15"/>
      <c r="S37" s="100"/>
      <c r="T37" s="134"/>
      <c r="U37" s="140"/>
      <c r="V37" s="140"/>
    </row>
    <row r="38" spans="1:22" ht="14.25" customHeight="1" x14ac:dyDescent="0.25">
      <c r="A38" s="6">
        <v>-40</v>
      </c>
      <c r="B38" s="6">
        <v>24</v>
      </c>
      <c r="C38" s="3">
        <v>2</v>
      </c>
      <c r="D38" s="6">
        <v>100</v>
      </c>
      <c r="E38" s="9" t="str">
        <f t="shared" si="0"/>
        <v>-40-24-2-100</v>
      </c>
      <c r="F38" s="21">
        <v>25.64</v>
      </c>
    </row>
    <row r="39" spans="1:22" s="74" customFormat="1" ht="14.25" customHeight="1" x14ac:dyDescent="0.25">
      <c r="A39" s="85">
        <v>-40</v>
      </c>
      <c r="B39" s="6">
        <v>24</v>
      </c>
      <c r="C39" s="86">
        <v>2.5</v>
      </c>
      <c r="D39" s="85">
        <v>0</v>
      </c>
      <c r="E39" s="87" t="str">
        <f t="shared" si="0"/>
        <v>-40-24-2.5-0</v>
      </c>
      <c r="F39" s="88">
        <v>0.876</v>
      </c>
    </row>
    <row r="40" spans="1:22" x14ac:dyDescent="0.25">
      <c r="A40" s="6">
        <v>-40</v>
      </c>
      <c r="B40" s="6">
        <v>24</v>
      </c>
      <c r="C40" s="3">
        <v>2.5</v>
      </c>
      <c r="D40" s="6">
        <v>22</v>
      </c>
      <c r="E40" s="9" t="str">
        <f t="shared" si="0"/>
        <v>-40-24-2.5-22</v>
      </c>
      <c r="F40" s="21">
        <v>4.6959999999999997</v>
      </c>
    </row>
    <row r="41" spans="1:22" x14ac:dyDescent="0.25">
      <c r="A41" s="6">
        <v>-40</v>
      </c>
      <c r="B41" s="6">
        <v>24</v>
      </c>
      <c r="C41" s="3">
        <v>2.5</v>
      </c>
      <c r="D41" s="6">
        <v>56</v>
      </c>
      <c r="E41" s="9" t="str">
        <f t="shared" si="0"/>
        <v>-40-24-2.5-56</v>
      </c>
      <c r="F41" s="21">
        <v>12.25</v>
      </c>
    </row>
    <row r="42" spans="1:22" x14ac:dyDescent="0.25">
      <c r="A42" s="6">
        <v>-40</v>
      </c>
      <c r="B42" s="6">
        <v>24</v>
      </c>
      <c r="C42" s="3">
        <v>2.5</v>
      </c>
      <c r="D42" s="6">
        <v>100</v>
      </c>
      <c r="E42" s="9" t="str">
        <f t="shared" si="0"/>
        <v>-40-24-2.5-100</v>
      </c>
      <c r="F42" s="21">
        <v>26.7</v>
      </c>
    </row>
    <row r="43" spans="1:22" x14ac:dyDescent="0.25">
      <c r="A43" s="6">
        <v>-40</v>
      </c>
      <c r="B43" s="6">
        <v>36</v>
      </c>
      <c r="C43" s="3">
        <v>0</v>
      </c>
      <c r="D43" s="6">
        <v>0</v>
      </c>
      <c r="E43" s="9" t="str">
        <f t="shared" si="0"/>
        <v>-40-36-0-0</v>
      </c>
      <c r="F43" s="21">
        <v>0.89200000000000002</v>
      </c>
    </row>
    <row r="44" spans="1:22" x14ac:dyDescent="0.25">
      <c r="A44" s="6">
        <v>-40</v>
      </c>
      <c r="B44" s="6">
        <v>36</v>
      </c>
      <c r="C44" s="3">
        <v>0</v>
      </c>
      <c r="D44" s="6">
        <v>22</v>
      </c>
      <c r="E44" s="9" t="str">
        <f t="shared" si="0"/>
        <v>-40-36-0-22</v>
      </c>
      <c r="F44" s="21">
        <v>4.6680000000000001</v>
      </c>
      <c r="K44" s="89"/>
    </row>
    <row r="45" spans="1:22" x14ac:dyDescent="0.25">
      <c r="A45" s="6">
        <v>-40</v>
      </c>
      <c r="B45" s="6">
        <v>36</v>
      </c>
      <c r="C45" s="3">
        <v>0</v>
      </c>
      <c r="D45" s="6">
        <v>56</v>
      </c>
      <c r="E45" s="9" t="str">
        <f t="shared" si="0"/>
        <v>-40-36-0-56</v>
      </c>
      <c r="F45" s="21">
        <v>11.22</v>
      </c>
      <c r="H45" s="90"/>
      <c r="I45" s="93"/>
      <c r="J45" s="93"/>
      <c r="K45" s="93"/>
      <c r="L45" s="93"/>
      <c r="M45" s="93"/>
      <c r="N45" s="93"/>
      <c r="O45" s="93"/>
      <c r="P45" s="94"/>
      <c r="Q45" s="89"/>
      <c r="R45" s="89"/>
    </row>
    <row r="46" spans="1:22" x14ac:dyDescent="0.25">
      <c r="A46" s="6">
        <v>-40</v>
      </c>
      <c r="B46" s="6">
        <v>36</v>
      </c>
      <c r="C46" s="3">
        <v>0</v>
      </c>
      <c r="D46" s="6">
        <v>100</v>
      </c>
      <c r="E46" s="9" t="str">
        <f t="shared" si="0"/>
        <v>-40-36-0-100</v>
      </c>
      <c r="F46" s="21">
        <v>22.2</v>
      </c>
    </row>
    <row r="47" spans="1:22" ht="15" customHeight="1" x14ac:dyDescent="0.25">
      <c r="A47" s="6">
        <v>-40</v>
      </c>
      <c r="B47" s="6">
        <v>36</v>
      </c>
      <c r="C47" s="3">
        <v>0.5</v>
      </c>
      <c r="D47" s="6">
        <v>0</v>
      </c>
      <c r="E47" s="9" t="str">
        <f t="shared" si="0"/>
        <v>-40-36-0.5-0</v>
      </c>
      <c r="F47" s="21">
        <v>0.98799999999999999</v>
      </c>
    </row>
    <row r="48" spans="1:22" x14ac:dyDescent="0.25">
      <c r="A48" s="6">
        <v>-40</v>
      </c>
      <c r="B48" s="6">
        <v>36</v>
      </c>
      <c r="C48" s="3">
        <v>0.5</v>
      </c>
      <c r="D48" s="6">
        <v>22</v>
      </c>
      <c r="E48" s="9" t="str">
        <f t="shared" si="0"/>
        <v>-40-36-0.5-22</v>
      </c>
      <c r="F48" s="21">
        <v>5.2439999999999998</v>
      </c>
    </row>
    <row r="49" spans="1:6" x14ac:dyDescent="0.25">
      <c r="A49" s="6">
        <v>-40</v>
      </c>
      <c r="B49" s="6">
        <v>36</v>
      </c>
      <c r="C49" s="3">
        <v>0.5</v>
      </c>
      <c r="D49" s="6">
        <v>56</v>
      </c>
      <c r="E49" s="9" t="str">
        <f t="shared" si="0"/>
        <v>-40-36-0.5-56</v>
      </c>
      <c r="F49" s="21">
        <v>13.07</v>
      </c>
    </row>
    <row r="50" spans="1:6" x14ac:dyDescent="0.25">
      <c r="A50" s="6">
        <v>-40</v>
      </c>
      <c r="B50" s="6">
        <v>36</v>
      </c>
      <c r="C50" s="3">
        <v>0.5</v>
      </c>
      <c r="D50" s="6">
        <v>100</v>
      </c>
      <c r="E50" s="9" t="str">
        <f t="shared" si="0"/>
        <v>-40-36-0.5-100</v>
      </c>
      <c r="F50" s="21">
        <v>27.62</v>
      </c>
    </row>
    <row r="51" spans="1:6" x14ac:dyDescent="0.25">
      <c r="A51" s="6">
        <v>-40</v>
      </c>
      <c r="B51" s="6">
        <v>36</v>
      </c>
      <c r="C51" s="3">
        <v>1</v>
      </c>
      <c r="D51" s="6">
        <v>0</v>
      </c>
      <c r="E51" s="9" t="str">
        <f t="shared" si="0"/>
        <v>-40-36-1-0</v>
      </c>
      <c r="F51" s="21">
        <v>1.0149999999999999</v>
      </c>
    </row>
    <row r="52" spans="1:6" x14ac:dyDescent="0.25">
      <c r="A52" s="6">
        <v>-40</v>
      </c>
      <c r="B52" s="6">
        <v>36</v>
      </c>
      <c r="C52" s="3">
        <v>1</v>
      </c>
      <c r="D52" s="6">
        <v>22</v>
      </c>
      <c r="E52" s="9" t="str">
        <f t="shared" si="0"/>
        <v>-40-36-1-22</v>
      </c>
      <c r="F52" s="21">
        <v>5.4080000000000004</v>
      </c>
    </row>
    <row r="53" spans="1:6" x14ac:dyDescent="0.25">
      <c r="A53" s="6">
        <v>-40</v>
      </c>
      <c r="B53" s="6">
        <v>36</v>
      </c>
      <c r="C53" s="3">
        <v>1</v>
      </c>
      <c r="D53" s="6">
        <v>56</v>
      </c>
      <c r="E53" s="9" t="str">
        <f t="shared" si="0"/>
        <v>-40-36-1-56</v>
      </c>
      <c r="F53" s="21">
        <v>13.64</v>
      </c>
    </row>
    <row r="54" spans="1:6" x14ac:dyDescent="0.25">
      <c r="A54" s="6">
        <v>-40</v>
      </c>
      <c r="B54" s="6">
        <v>36</v>
      </c>
      <c r="C54" s="3">
        <v>1</v>
      </c>
      <c r="D54" s="6">
        <v>100</v>
      </c>
      <c r="E54" s="9" t="str">
        <f t="shared" si="0"/>
        <v>-40-36-1-100</v>
      </c>
      <c r="F54" s="21">
        <v>29.23</v>
      </c>
    </row>
    <row r="55" spans="1:6" x14ac:dyDescent="0.25">
      <c r="A55" s="6">
        <v>-40</v>
      </c>
      <c r="B55" s="6">
        <v>36</v>
      </c>
      <c r="C55" s="3">
        <v>2</v>
      </c>
      <c r="D55" s="6">
        <v>0</v>
      </c>
      <c r="E55" s="9" t="str">
        <f t="shared" si="0"/>
        <v>-40-36-2-0</v>
      </c>
      <c r="F55" s="21">
        <v>1.0640000000000001</v>
      </c>
    </row>
    <row r="56" spans="1:6" ht="15" customHeight="1" x14ac:dyDescent="0.25">
      <c r="A56" s="6">
        <v>-40</v>
      </c>
      <c r="B56" s="6">
        <v>36</v>
      </c>
      <c r="C56" s="3">
        <v>2</v>
      </c>
      <c r="D56" s="6">
        <v>22</v>
      </c>
      <c r="E56" s="9" t="str">
        <f t="shared" si="0"/>
        <v>-40-36-2-22</v>
      </c>
      <c r="F56" s="21">
        <v>5.6760000000000002</v>
      </c>
    </row>
    <row r="57" spans="1:6" x14ac:dyDescent="0.25">
      <c r="A57" s="6">
        <v>-40</v>
      </c>
      <c r="B57" s="6">
        <v>36</v>
      </c>
      <c r="C57" s="3">
        <v>2</v>
      </c>
      <c r="D57" s="6">
        <v>56</v>
      </c>
      <c r="E57" s="9" t="str">
        <f t="shared" si="0"/>
        <v>-40-36-2-56</v>
      </c>
      <c r="F57" s="21">
        <v>14.51</v>
      </c>
    </row>
    <row r="58" spans="1:6" x14ac:dyDescent="0.25">
      <c r="A58" s="6">
        <v>-40</v>
      </c>
      <c r="B58" s="6">
        <v>36</v>
      </c>
      <c r="C58" s="3">
        <v>2</v>
      </c>
      <c r="D58" s="6">
        <v>100</v>
      </c>
      <c r="E58" s="9" t="str">
        <f t="shared" si="0"/>
        <v>-40-36-2-100</v>
      </c>
      <c r="F58" s="21">
        <v>31.98</v>
      </c>
    </row>
    <row r="59" spans="1:6" x14ac:dyDescent="0.25">
      <c r="A59" s="6">
        <v>-40</v>
      </c>
      <c r="B59" s="6">
        <v>36</v>
      </c>
      <c r="C59" s="3">
        <v>2.5</v>
      </c>
      <c r="D59" s="6">
        <v>0</v>
      </c>
      <c r="E59" s="9" t="str">
        <f t="shared" si="0"/>
        <v>-40-36-2.5-0</v>
      </c>
      <c r="F59" s="21">
        <v>1.083</v>
      </c>
    </row>
    <row r="60" spans="1:6" x14ac:dyDescent="0.25">
      <c r="A60" s="6">
        <v>-40</v>
      </c>
      <c r="B60" s="6">
        <v>36</v>
      </c>
      <c r="C60" s="3">
        <v>2.5</v>
      </c>
      <c r="D60" s="6">
        <v>22</v>
      </c>
      <c r="E60" s="9" t="str">
        <f t="shared" si="0"/>
        <v>-40-36-2.5-22</v>
      </c>
      <c r="F60" s="21">
        <v>5.7640000000000002</v>
      </c>
    </row>
    <row r="61" spans="1:6" x14ac:dyDescent="0.25">
      <c r="A61" s="6">
        <v>-40</v>
      </c>
      <c r="B61" s="6">
        <v>36</v>
      </c>
      <c r="C61" s="3">
        <v>2.5</v>
      </c>
      <c r="D61" s="6">
        <v>56</v>
      </c>
      <c r="E61" s="9" t="str">
        <f t="shared" si="0"/>
        <v>-40-36-2.5-56</v>
      </c>
      <c r="F61" s="21">
        <v>14.84</v>
      </c>
    </row>
    <row r="62" spans="1:6" x14ac:dyDescent="0.25">
      <c r="A62" s="6">
        <v>-40</v>
      </c>
      <c r="B62" s="6">
        <v>36</v>
      </c>
      <c r="C62" s="3">
        <v>2.5</v>
      </c>
      <c r="D62" s="6">
        <v>100</v>
      </c>
      <c r="E62" s="9" t="str">
        <f t="shared" si="0"/>
        <v>-40-36-2.5-100</v>
      </c>
      <c r="F62" s="21">
        <v>33.01</v>
      </c>
    </row>
    <row r="63" spans="1:6" x14ac:dyDescent="0.25">
      <c r="A63" s="6">
        <v>-40</v>
      </c>
      <c r="B63" s="6">
        <v>48</v>
      </c>
      <c r="C63" s="3">
        <v>0</v>
      </c>
      <c r="D63" s="6">
        <v>0</v>
      </c>
      <c r="E63" s="9" t="str">
        <f t="shared" si="0"/>
        <v>-40-48-0-0</v>
      </c>
      <c r="F63" s="21">
        <v>1.081</v>
      </c>
    </row>
    <row r="64" spans="1:6" x14ac:dyDescent="0.25">
      <c r="A64" s="6">
        <v>-40</v>
      </c>
      <c r="B64" s="6">
        <v>48</v>
      </c>
      <c r="C64" s="3">
        <v>0</v>
      </c>
      <c r="D64" s="6">
        <v>22</v>
      </c>
      <c r="E64" s="9" t="str">
        <f t="shared" si="0"/>
        <v>-40-48-0-22</v>
      </c>
      <c r="F64" s="21">
        <v>5.6360000000000001</v>
      </c>
    </row>
    <row r="65" spans="1:6" x14ac:dyDescent="0.25">
      <c r="A65" s="6">
        <v>-40</v>
      </c>
      <c r="B65" s="6">
        <v>48</v>
      </c>
      <c r="C65" s="3">
        <v>0</v>
      </c>
      <c r="D65" s="6">
        <v>56</v>
      </c>
      <c r="E65" s="9" t="str">
        <f t="shared" si="0"/>
        <v>-40-48-0-56</v>
      </c>
      <c r="F65" s="21">
        <v>13.56</v>
      </c>
    </row>
    <row r="66" spans="1:6" x14ac:dyDescent="0.25">
      <c r="A66" s="6">
        <v>-40</v>
      </c>
      <c r="B66" s="6">
        <v>48</v>
      </c>
      <c r="C66" s="3">
        <v>0</v>
      </c>
      <c r="D66" s="6">
        <v>100</v>
      </c>
      <c r="E66" s="9" t="str">
        <f t="shared" si="0"/>
        <v>-40-48-0-100</v>
      </c>
      <c r="F66" s="21">
        <v>26.88</v>
      </c>
    </row>
    <row r="67" spans="1:6" x14ac:dyDescent="0.25">
      <c r="A67" s="6">
        <v>-40</v>
      </c>
      <c r="B67" s="6">
        <v>48</v>
      </c>
      <c r="C67" s="3">
        <v>0.5</v>
      </c>
      <c r="D67" s="6">
        <v>0</v>
      </c>
      <c r="E67" s="9" t="str">
        <f t="shared" ref="E67:E130" si="2">A67&amp;"-"&amp;B67&amp;"-"&amp;C67&amp;"-"&amp;D67</f>
        <v>-40-48-0.5-0</v>
      </c>
      <c r="F67" s="21">
        <v>1.1879999999999999</v>
      </c>
    </row>
    <row r="68" spans="1:6" x14ac:dyDescent="0.25">
      <c r="A68" s="6">
        <v>-40</v>
      </c>
      <c r="B68" s="6">
        <v>48</v>
      </c>
      <c r="C68" s="3">
        <v>0.5</v>
      </c>
      <c r="D68" s="6">
        <v>22</v>
      </c>
      <c r="E68" s="9" t="str">
        <f t="shared" si="2"/>
        <v>-40-48-0.5-22</v>
      </c>
      <c r="F68" s="21">
        <v>6.3040000000000003</v>
      </c>
    </row>
    <row r="69" spans="1:6" x14ac:dyDescent="0.25">
      <c r="A69" s="6">
        <v>-40</v>
      </c>
      <c r="B69" s="6">
        <v>48</v>
      </c>
      <c r="C69" s="3">
        <v>0.5</v>
      </c>
      <c r="D69" s="6">
        <v>56</v>
      </c>
      <c r="E69" s="9" t="str">
        <f t="shared" si="2"/>
        <v>-40-48-0.5-56</v>
      </c>
      <c r="F69" s="21">
        <v>15.7</v>
      </c>
    </row>
    <row r="70" spans="1:6" x14ac:dyDescent="0.25">
      <c r="A70" s="6">
        <v>-40</v>
      </c>
      <c r="B70" s="6">
        <v>48</v>
      </c>
      <c r="C70" s="3">
        <v>0.5</v>
      </c>
      <c r="D70" s="6">
        <v>100</v>
      </c>
      <c r="E70" s="9" t="str">
        <f t="shared" si="2"/>
        <v>-40-48-0.5-100</v>
      </c>
      <c r="F70" s="21">
        <v>33.22</v>
      </c>
    </row>
    <row r="71" spans="1:6" x14ac:dyDescent="0.25">
      <c r="A71" s="6">
        <v>-40</v>
      </c>
      <c r="B71" s="6">
        <v>48</v>
      </c>
      <c r="C71" s="3">
        <v>1</v>
      </c>
      <c r="D71" s="6">
        <v>0</v>
      </c>
      <c r="E71" s="9" t="str">
        <f t="shared" si="2"/>
        <v>-40-48-1-0</v>
      </c>
      <c r="F71" s="21">
        <v>1.218</v>
      </c>
    </row>
    <row r="72" spans="1:6" x14ac:dyDescent="0.25">
      <c r="A72" s="6">
        <v>-40</v>
      </c>
      <c r="B72" s="6">
        <v>48</v>
      </c>
      <c r="C72" s="3">
        <v>1</v>
      </c>
      <c r="D72" s="6">
        <v>22</v>
      </c>
      <c r="E72" s="9" t="str">
        <f t="shared" si="2"/>
        <v>-40-48-1-22</v>
      </c>
      <c r="F72" s="21">
        <v>6.484</v>
      </c>
    </row>
    <row r="73" spans="1:6" x14ac:dyDescent="0.25">
      <c r="A73" s="6">
        <v>-40</v>
      </c>
      <c r="B73" s="6">
        <v>48</v>
      </c>
      <c r="C73" s="3">
        <v>1</v>
      </c>
      <c r="D73" s="6">
        <v>56</v>
      </c>
      <c r="E73" s="9" t="str">
        <f t="shared" si="2"/>
        <v>-40-48-1-56</v>
      </c>
      <c r="F73" s="21">
        <v>16.350000000000001</v>
      </c>
    </row>
    <row r="74" spans="1:6" x14ac:dyDescent="0.25">
      <c r="A74" s="6">
        <v>-40</v>
      </c>
      <c r="B74" s="6">
        <v>48</v>
      </c>
      <c r="C74" s="3">
        <v>1</v>
      </c>
      <c r="D74" s="6">
        <v>100</v>
      </c>
      <c r="E74" s="9" t="str">
        <f t="shared" si="2"/>
        <v>-40-48-1-100</v>
      </c>
      <c r="F74" s="21">
        <v>35.32</v>
      </c>
    </row>
    <row r="75" spans="1:6" x14ac:dyDescent="0.25">
      <c r="A75" s="6">
        <v>-40</v>
      </c>
      <c r="B75" s="6">
        <v>48</v>
      </c>
      <c r="C75" s="3">
        <v>2</v>
      </c>
      <c r="D75" s="6">
        <v>0</v>
      </c>
      <c r="E75" s="9" t="str">
        <f t="shared" si="2"/>
        <v>-40-48-2-0</v>
      </c>
      <c r="F75" s="21">
        <v>1.266</v>
      </c>
    </row>
    <row r="76" spans="1:6" x14ac:dyDescent="0.25">
      <c r="A76" s="6">
        <v>-40</v>
      </c>
      <c r="B76" s="6">
        <v>48</v>
      </c>
      <c r="C76" s="3">
        <v>2</v>
      </c>
      <c r="D76" s="6">
        <v>22</v>
      </c>
      <c r="E76" s="9" t="str">
        <f t="shared" si="2"/>
        <v>-40-48-2-22</v>
      </c>
      <c r="F76" s="21">
        <v>6.7759999999999998</v>
      </c>
    </row>
    <row r="77" spans="1:6" x14ac:dyDescent="0.25">
      <c r="A77" s="6">
        <v>-40</v>
      </c>
      <c r="B77" s="6">
        <v>48</v>
      </c>
      <c r="C77" s="3">
        <v>2</v>
      </c>
      <c r="D77" s="6">
        <v>56</v>
      </c>
      <c r="E77" s="9" t="str">
        <f t="shared" si="2"/>
        <v>-40-48-2-56</v>
      </c>
      <c r="F77" s="21">
        <v>17.38</v>
      </c>
    </row>
    <row r="78" spans="1:6" x14ac:dyDescent="0.25">
      <c r="A78" s="6">
        <v>-40</v>
      </c>
      <c r="B78" s="6">
        <v>48</v>
      </c>
      <c r="C78" s="3">
        <v>2</v>
      </c>
      <c r="D78" s="6">
        <v>100</v>
      </c>
      <c r="E78" s="9" t="str">
        <f t="shared" si="2"/>
        <v>-40-48-2-100</v>
      </c>
      <c r="F78" s="21">
        <v>38.64</v>
      </c>
    </row>
    <row r="79" spans="1:6" x14ac:dyDescent="0.25">
      <c r="A79" s="6">
        <v>-40</v>
      </c>
      <c r="B79" s="6">
        <v>48</v>
      </c>
      <c r="C79" s="3">
        <v>2.5</v>
      </c>
      <c r="D79" s="6">
        <v>0</v>
      </c>
      <c r="E79" s="9" t="str">
        <f t="shared" si="2"/>
        <v>-40-48-2.5-0</v>
      </c>
      <c r="F79" s="21">
        <v>1.2869999999999999</v>
      </c>
    </row>
    <row r="80" spans="1:6" x14ac:dyDescent="0.25">
      <c r="A80" s="6">
        <v>-40</v>
      </c>
      <c r="B80" s="6">
        <v>48</v>
      </c>
      <c r="C80" s="3">
        <v>2.5</v>
      </c>
      <c r="D80" s="6">
        <v>22</v>
      </c>
      <c r="E80" s="9" t="str">
        <f t="shared" si="2"/>
        <v>-40-48-2.5-22</v>
      </c>
      <c r="F80" s="21">
        <v>6.8760000000000003</v>
      </c>
    </row>
    <row r="81" spans="1:6" x14ac:dyDescent="0.25">
      <c r="A81" s="6">
        <v>-40</v>
      </c>
      <c r="B81" s="6">
        <v>48</v>
      </c>
      <c r="C81" s="3">
        <v>2.5</v>
      </c>
      <c r="D81" s="6">
        <v>56</v>
      </c>
      <c r="E81" s="9" t="str">
        <f t="shared" si="2"/>
        <v>-40-48-2.5-56</v>
      </c>
      <c r="F81" s="21">
        <v>17.78</v>
      </c>
    </row>
    <row r="82" spans="1:6" x14ac:dyDescent="0.25">
      <c r="A82" s="6">
        <v>-40</v>
      </c>
      <c r="B82" s="6">
        <v>48</v>
      </c>
      <c r="C82" s="3">
        <v>2.5</v>
      </c>
      <c r="D82" s="6">
        <v>100</v>
      </c>
      <c r="E82" s="9" t="str">
        <f t="shared" si="2"/>
        <v>-40-48-2.5-100</v>
      </c>
      <c r="F82" s="21">
        <v>40.020000000000003</v>
      </c>
    </row>
    <row r="83" spans="1:6" x14ac:dyDescent="0.25">
      <c r="A83" s="6">
        <v>25</v>
      </c>
      <c r="B83" s="6">
        <v>12</v>
      </c>
      <c r="C83" s="3">
        <v>0</v>
      </c>
      <c r="D83" s="6">
        <v>0</v>
      </c>
      <c r="E83" s="9" t="str">
        <f t="shared" si="2"/>
        <v>25-12-0-0</v>
      </c>
      <c r="F83" s="21">
        <v>0.52300000000000002</v>
      </c>
    </row>
    <row r="84" spans="1:6" x14ac:dyDescent="0.25">
      <c r="A84" s="6">
        <v>25</v>
      </c>
      <c r="B84" s="6">
        <v>12</v>
      </c>
      <c r="C84" s="3">
        <v>0</v>
      </c>
      <c r="D84" s="6">
        <v>22</v>
      </c>
      <c r="E84" s="9" t="str">
        <f t="shared" si="2"/>
        <v>25-12-0-22</v>
      </c>
      <c r="F84" s="21">
        <v>2.7679999999999998</v>
      </c>
    </row>
    <row r="85" spans="1:6" x14ac:dyDescent="0.25">
      <c r="A85" s="6">
        <v>25</v>
      </c>
      <c r="B85" s="6">
        <v>12</v>
      </c>
      <c r="C85" s="3">
        <v>0</v>
      </c>
      <c r="D85" s="6">
        <v>56</v>
      </c>
      <c r="E85" s="9" t="str">
        <f t="shared" si="2"/>
        <v>25-12-0-56</v>
      </c>
      <c r="F85" s="21">
        <v>6.6159999999999997</v>
      </c>
    </row>
    <row r="86" spans="1:6" x14ac:dyDescent="0.25">
      <c r="A86" s="6">
        <v>25</v>
      </c>
      <c r="B86" s="6">
        <v>12</v>
      </c>
      <c r="C86" s="3">
        <v>0</v>
      </c>
      <c r="D86" s="6">
        <v>100</v>
      </c>
      <c r="E86" s="9" t="str">
        <f t="shared" si="2"/>
        <v>25-12-0-100</v>
      </c>
      <c r="F86" s="21">
        <v>13.24</v>
      </c>
    </row>
    <row r="87" spans="1:6" x14ac:dyDescent="0.25">
      <c r="A87" s="6">
        <v>25</v>
      </c>
      <c r="B87" s="6">
        <v>12</v>
      </c>
      <c r="C87" s="3">
        <v>0.5</v>
      </c>
      <c r="D87" s="6">
        <v>0</v>
      </c>
      <c r="E87" s="9" t="str">
        <f t="shared" si="2"/>
        <v>25-12-0.5-0</v>
      </c>
      <c r="F87" s="21">
        <v>0.69799999999999995</v>
      </c>
    </row>
    <row r="88" spans="1:6" x14ac:dyDescent="0.25">
      <c r="A88" s="6">
        <v>25</v>
      </c>
      <c r="B88" s="6">
        <v>12</v>
      </c>
      <c r="C88" s="3">
        <v>0.5</v>
      </c>
      <c r="D88" s="6">
        <v>22</v>
      </c>
      <c r="E88" s="9" t="str">
        <f t="shared" si="2"/>
        <v>25-12-0.5-22</v>
      </c>
      <c r="F88" s="21">
        <v>3.67</v>
      </c>
    </row>
    <row r="89" spans="1:6" x14ac:dyDescent="0.25">
      <c r="A89" s="6">
        <v>25</v>
      </c>
      <c r="B89" s="6">
        <v>12</v>
      </c>
      <c r="C89" s="3">
        <v>0.5</v>
      </c>
      <c r="D89" s="6">
        <v>56</v>
      </c>
      <c r="E89" s="9" t="str">
        <f t="shared" si="2"/>
        <v>25-12-0.5-56</v>
      </c>
      <c r="F89" s="21">
        <v>9.1999999999999993</v>
      </c>
    </row>
    <row r="90" spans="1:6" x14ac:dyDescent="0.25">
      <c r="A90" s="6">
        <v>25</v>
      </c>
      <c r="B90" s="6">
        <v>12</v>
      </c>
      <c r="C90" s="3">
        <v>0.5</v>
      </c>
      <c r="D90" s="6">
        <v>100</v>
      </c>
      <c r="E90" s="9" t="str">
        <f t="shared" si="2"/>
        <v>25-12-0.5-100</v>
      </c>
      <c r="F90" s="21">
        <v>19.899999999999999</v>
      </c>
    </row>
    <row r="91" spans="1:6" x14ac:dyDescent="0.25">
      <c r="A91" s="6">
        <v>25</v>
      </c>
      <c r="B91" s="6">
        <v>12</v>
      </c>
      <c r="C91" s="3">
        <v>1</v>
      </c>
      <c r="D91" s="6">
        <v>0</v>
      </c>
      <c r="E91" s="9" t="str">
        <f t="shared" si="2"/>
        <v>25-12-1-0</v>
      </c>
      <c r="F91" s="21">
        <v>0.77200000000000002</v>
      </c>
    </row>
    <row r="92" spans="1:6" x14ac:dyDescent="0.25">
      <c r="A92" s="6">
        <v>25</v>
      </c>
      <c r="B92" s="6">
        <v>12</v>
      </c>
      <c r="C92" s="3">
        <v>1</v>
      </c>
      <c r="D92" s="6">
        <v>22</v>
      </c>
      <c r="E92" s="9" t="str">
        <f t="shared" si="2"/>
        <v>25-12-1-22</v>
      </c>
      <c r="F92" s="21">
        <v>3.98</v>
      </c>
    </row>
    <row r="93" spans="1:6" x14ac:dyDescent="0.25">
      <c r="A93" s="6">
        <v>25</v>
      </c>
      <c r="B93" s="6">
        <v>12</v>
      </c>
      <c r="C93" s="3">
        <v>1</v>
      </c>
      <c r="D93" s="6">
        <v>56</v>
      </c>
      <c r="E93" s="9" t="str">
        <f t="shared" si="2"/>
        <v>25-12-1-56</v>
      </c>
      <c r="F93" s="21">
        <v>10.16</v>
      </c>
    </row>
    <row r="94" spans="1:6" x14ac:dyDescent="0.25">
      <c r="A94" s="6">
        <v>25</v>
      </c>
      <c r="B94" s="6">
        <v>12</v>
      </c>
      <c r="C94" s="3">
        <v>1</v>
      </c>
      <c r="D94" s="6">
        <v>100</v>
      </c>
      <c r="E94" s="9" t="str">
        <f t="shared" si="2"/>
        <v>25-12-1-100</v>
      </c>
      <c r="F94" s="21">
        <v>22.49</v>
      </c>
    </row>
    <row r="95" spans="1:6" x14ac:dyDescent="0.25">
      <c r="A95" s="6">
        <v>25</v>
      </c>
      <c r="B95" s="6">
        <v>12</v>
      </c>
      <c r="C95" s="3">
        <v>2</v>
      </c>
      <c r="D95" s="6">
        <v>0</v>
      </c>
      <c r="E95" s="9" t="str">
        <f t="shared" si="2"/>
        <v>25-12-2-0</v>
      </c>
      <c r="F95" s="21">
        <v>0.85499999999999998</v>
      </c>
    </row>
    <row r="96" spans="1:6" x14ac:dyDescent="0.25">
      <c r="A96" s="6">
        <v>25</v>
      </c>
      <c r="B96" s="6">
        <v>12</v>
      </c>
      <c r="C96" s="3">
        <v>2</v>
      </c>
      <c r="D96" s="6">
        <v>22</v>
      </c>
      <c r="E96" s="9" t="str">
        <f t="shared" si="2"/>
        <v>25-12-2-22</v>
      </c>
      <c r="F96" s="21">
        <v>4.468</v>
      </c>
    </row>
    <row r="97" spans="1:6" x14ac:dyDescent="0.25">
      <c r="A97" s="6">
        <v>25</v>
      </c>
      <c r="B97" s="6">
        <v>12</v>
      </c>
      <c r="C97" s="3">
        <v>2</v>
      </c>
      <c r="D97" s="6">
        <v>56</v>
      </c>
      <c r="E97" s="9" t="str">
        <f t="shared" si="2"/>
        <v>25-12-2-56</v>
      </c>
      <c r="F97" s="21">
        <v>12.2</v>
      </c>
    </row>
    <row r="98" spans="1:6" x14ac:dyDescent="0.25">
      <c r="A98" s="6">
        <v>25</v>
      </c>
      <c r="B98" s="6">
        <v>12</v>
      </c>
      <c r="C98" s="3">
        <v>2</v>
      </c>
      <c r="D98" s="6">
        <v>100</v>
      </c>
      <c r="E98" s="9" t="str">
        <f t="shared" si="2"/>
        <v>25-12-2-100</v>
      </c>
      <c r="F98" s="21">
        <v>26.75</v>
      </c>
    </row>
    <row r="99" spans="1:6" x14ac:dyDescent="0.25">
      <c r="A99" s="6">
        <v>25</v>
      </c>
      <c r="B99" s="6">
        <v>12</v>
      </c>
      <c r="C99" s="3">
        <v>2.5</v>
      </c>
      <c r="D99" s="6">
        <v>0</v>
      </c>
      <c r="E99" s="9" t="str">
        <f t="shared" si="2"/>
        <v>25-12-2.5-0</v>
      </c>
      <c r="F99" s="21">
        <v>0.98299999999999998</v>
      </c>
    </row>
    <row r="100" spans="1:6" x14ac:dyDescent="0.25">
      <c r="A100" s="6">
        <v>25</v>
      </c>
      <c r="B100" s="6">
        <v>12</v>
      </c>
      <c r="C100" s="3">
        <v>2.5</v>
      </c>
      <c r="D100" s="6">
        <v>22</v>
      </c>
      <c r="E100" s="9" t="str">
        <f t="shared" si="2"/>
        <v>25-12-2.5-22</v>
      </c>
      <c r="F100" s="21">
        <v>4.97</v>
      </c>
    </row>
    <row r="101" spans="1:6" x14ac:dyDescent="0.25">
      <c r="A101" s="6">
        <v>25</v>
      </c>
      <c r="B101" s="6">
        <v>12</v>
      </c>
      <c r="C101" s="3">
        <v>2.5</v>
      </c>
      <c r="D101" s="6">
        <v>56</v>
      </c>
      <c r="E101" s="9" t="str">
        <f t="shared" si="2"/>
        <v>25-12-2.5-56</v>
      </c>
      <c r="F101" s="21">
        <v>13.05</v>
      </c>
    </row>
    <row r="102" spans="1:6" x14ac:dyDescent="0.25">
      <c r="A102" s="6">
        <v>25</v>
      </c>
      <c r="B102" s="6">
        <v>12</v>
      </c>
      <c r="C102" s="3">
        <v>2.5</v>
      </c>
      <c r="D102" s="6">
        <v>100</v>
      </c>
      <c r="E102" s="9" t="str">
        <f t="shared" si="2"/>
        <v>25-12-2.5-100</v>
      </c>
      <c r="F102" s="21">
        <v>28.64</v>
      </c>
    </row>
    <row r="103" spans="1:6" x14ac:dyDescent="0.25">
      <c r="A103" s="6">
        <v>25</v>
      </c>
      <c r="B103" s="6">
        <v>24</v>
      </c>
      <c r="C103" s="3">
        <v>0</v>
      </c>
      <c r="D103" s="6">
        <v>0</v>
      </c>
      <c r="E103" s="9" t="str">
        <f t="shared" si="2"/>
        <v>25-24-0-0</v>
      </c>
      <c r="F103" s="21">
        <v>0.755</v>
      </c>
    </row>
    <row r="104" spans="1:6" x14ac:dyDescent="0.25">
      <c r="A104" s="6">
        <v>25</v>
      </c>
      <c r="B104" s="6">
        <v>24</v>
      </c>
      <c r="C104" s="3">
        <v>0</v>
      </c>
      <c r="D104" s="6">
        <v>22</v>
      </c>
      <c r="E104" s="9" t="str">
        <f t="shared" si="2"/>
        <v>25-24-0-22</v>
      </c>
      <c r="F104" s="21">
        <v>3.9119999999999999</v>
      </c>
    </row>
    <row r="105" spans="1:6" x14ac:dyDescent="0.25">
      <c r="A105" s="6">
        <v>25</v>
      </c>
      <c r="B105" s="6">
        <v>24</v>
      </c>
      <c r="C105" s="3">
        <v>0</v>
      </c>
      <c r="D105" s="6">
        <v>56</v>
      </c>
      <c r="E105" s="9" t="str">
        <f t="shared" si="2"/>
        <v>25-24-0-56</v>
      </c>
      <c r="F105" s="21">
        <v>9.32</v>
      </c>
    </row>
    <row r="106" spans="1:6" x14ac:dyDescent="0.25">
      <c r="A106" s="6">
        <v>25</v>
      </c>
      <c r="B106" s="6">
        <v>24</v>
      </c>
      <c r="C106" s="3">
        <v>0</v>
      </c>
      <c r="D106" s="6">
        <v>100</v>
      </c>
      <c r="E106" s="9" t="str">
        <f t="shared" si="2"/>
        <v>25-24-0-100</v>
      </c>
      <c r="F106" s="21">
        <v>18.54</v>
      </c>
    </row>
    <row r="107" spans="1:6" x14ac:dyDescent="0.25">
      <c r="A107" s="6">
        <v>25</v>
      </c>
      <c r="B107" s="6">
        <v>24</v>
      </c>
      <c r="C107" s="3">
        <v>0.5</v>
      </c>
      <c r="D107" s="6">
        <v>0</v>
      </c>
      <c r="E107" s="9" t="str">
        <f t="shared" si="2"/>
        <v>25-24-0.5-0</v>
      </c>
      <c r="F107" s="21">
        <v>0.83199999999999996</v>
      </c>
    </row>
    <row r="108" spans="1:6" x14ac:dyDescent="0.25">
      <c r="A108" s="6">
        <v>25</v>
      </c>
      <c r="B108" s="6">
        <v>24</v>
      </c>
      <c r="C108" s="3">
        <v>0.5</v>
      </c>
      <c r="D108" s="6">
        <v>22</v>
      </c>
      <c r="E108" s="9" t="str">
        <f t="shared" si="2"/>
        <v>25-24-0.5-22</v>
      </c>
      <c r="F108" s="21">
        <v>4.3719999999999999</v>
      </c>
    </row>
    <row r="109" spans="1:6" x14ac:dyDescent="0.25">
      <c r="A109" s="6">
        <v>25</v>
      </c>
      <c r="B109" s="6">
        <v>24</v>
      </c>
      <c r="C109" s="3">
        <v>0.5</v>
      </c>
      <c r="D109" s="6">
        <v>56</v>
      </c>
      <c r="E109" s="9" t="str">
        <f t="shared" si="2"/>
        <v>25-24-0.5-56</v>
      </c>
      <c r="F109" s="21">
        <v>10.91</v>
      </c>
    </row>
    <row r="110" spans="1:6" x14ac:dyDescent="0.25">
      <c r="A110" s="6">
        <v>25</v>
      </c>
      <c r="B110" s="6">
        <v>24</v>
      </c>
      <c r="C110" s="3">
        <v>0.5</v>
      </c>
      <c r="D110" s="6">
        <v>100</v>
      </c>
      <c r="E110" s="9" t="str">
        <f t="shared" si="2"/>
        <v>25-24-0.5-100</v>
      </c>
      <c r="F110" s="21">
        <v>23.58</v>
      </c>
    </row>
    <row r="111" spans="1:6" x14ac:dyDescent="0.25">
      <c r="A111" s="6">
        <v>25</v>
      </c>
      <c r="B111" s="6">
        <v>24</v>
      </c>
      <c r="C111" s="3">
        <v>1</v>
      </c>
      <c r="D111" s="6">
        <v>0</v>
      </c>
      <c r="E111" s="9" t="str">
        <f t="shared" si="2"/>
        <v>25-24-1-0</v>
      </c>
      <c r="F111" s="21">
        <v>0.86599999999999999</v>
      </c>
    </row>
    <row r="112" spans="1:6" x14ac:dyDescent="0.25">
      <c r="A112" s="6">
        <v>25</v>
      </c>
      <c r="B112" s="6">
        <v>24</v>
      </c>
      <c r="C112" s="3">
        <v>1</v>
      </c>
      <c r="D112" s="6">
        <v>22</v>
      </c>
      <c r="E112" s="9" t="str">
        <f t="shared" si="2"/>
        <v>25-24-1-22</v>
      </c>
      <c r="F112" s="21">
        <v>4.5359999999999996</v>
      </c>
    </row>
    <row r="113" spans="1:6" x14ac:dyDescent="0.25">
      <c r="A113" s="6">
        <v>25</v>
      </c>
      <c r="B113" s="6">
        <v>24</v>
      </c>
      <c r="C113" s="3">
        <v>1</v>
      </c>
      <c r="D113" s="6">
        <v>56</v>
      </c>
      <c r="E113" s="9" t="str">
        <f t="shared" si="2"/>
        <v>25-24-1-56</v>
      </c>
      <c r="F113" s="21">
        <v>11.46</v>
      </c>
    </row>
    <row r="114" spans="1:6" x14ac:dyDescent="0.25">
      <c r="A114" s="6">
        <v>25</v>
      </c>
      <c r="B114" s="6">
        <v>24</v>
      </c>
      <c r="C114" s="3">
        <v>1</v>
      </c>
      <c r="D114" s="6">
        <v>100</v>
      </c>
      <c r="E114" s="9" t="str">
        <f t="shared" si="2"/>
        <v>25-24-1-100</v>
      </c>
      <c r="F114" s="21">
        <v>25.08</v>
      </c>
    </row>
    <row r="115" spans="1:6" x14ac:dyDescent="0.25">
      <c r="A115" s="6">
        <v>25</v>
      </c>
      <c r="B115" s="6">
        <v>24</v>
      </c>
      <c r="C115" s="3">
        <v>2</v>
      </c>
      <c r="D115" s="6">
        <v>0</v>
      </c>
      <c r="E115" s="9" t="str">
        <f t="shared" si="2"/>
        <v>25-24-2-0</v>
      </c>
      <c r="F115" s="21">
        <v>0.91600000000000004</v>
      </c>
    </row>
    <row r="116" spans="1:6" x14ac:dyDescent="0.25">
      <c r="A116" s="6">
        <v>25</v>
      </c>
      <c r="B116" s="6">
        <v>24</v>
      </c>
      <c r="C116" s="3">
        <v>2</v>
      </c>
      <c r="D116" s="6">
        <v>22</v>
      </c>
      <c r="E116" s="9" t="str">
        <f t="shared" si="2"/>
        <v>25-24-2-22</v>
      </c>
      <c r="F116" s="21">
        <v>4.782</v>
      </c>
    </row>
    <row r="117" spans="1:6" x14ac:dyDescent="0.25">
      <c r="A117" s="6">
        <v>25</v>
      </c>
      <c r="B117" s="6">
        <v>24</v>
      </c>
      <c r="C117" s="3">
        <v>2</v>
      </c>
      <c r="D117" s="6">
        <v>56</v>
      </c>
      <c r="E117" s="9" t="str">
        <f t="shared" si="2"/>
        <v>25-24-2-56</v>
      </c>
      <c r="F117" s="21">
        <v>12.5</v>
      </c>
    </row>
    <row r="118" spans="1:6" x14ac:dyDescent="0.25">
      <c r="A118" s="6">
        <v>25</v>
      </c>
      <c r="B118" s="6">
        <v>24</v>
      </c>
      <c r="C118" s="3">
        <v>2</v>
      </c>
      <c r="D118" s="6">
        <v>100</v>
      </c>
      <c r="E118" s="9" t="str">
        <f t="shared" si="2"/>
        <v>25-24-2-100</v>
      </c>
      <c r="F118" s="21">
        <v>28.26</v>
      </c>
    </row>
    <row r="119" spans="1:6" x14ac:dyDescent="0.25">
      <c r="A119" s="6">
        <v>25</v>
      </c>
      <c r="B119" s="6">
        <v>24</v>
      </c>
      <c r="C119" s="3">
        <v>2.5</v>
      </c>
      <c r="D119" s="6">
        <v>0</v>
      </c>
      <c r="E119" s="9" t="str">
        <f t="shared" si="2"/>
        <v>25-24-2.5-0</v>
      </c>
      <c r="F119" s="21">
        <v>0.95099999999999996</v>
      </c>
    </row>
    <row r="120" spans="1:6" x14ac:dyDescent="0.25">
      <c r="A120" s="6">
        <v>25</v>
      </c>
      <c r="B120" s="6">
        <v>24</v>
      </c>
      <c r="C120" s="3">
        <v>2.5</v>
      </c>
      <c r="D120" s="6">
        <v>22</v>
      </c>
      <c r="E120" s="9" t="str">
        <f t="shared" si="2"/>
        <v>25-24-2.5-22</v>
      </c>
      <c r="F120" s="21">
        <v>4.9880000000000004</v>
      </c>
    </row>
    <row r="121" spans="1:6" x14ac:dyDescent="0.25">
      <c r="A121" s="6">
        <v>25</v>
      </c>
      <c r="B121" s="6">
        <v>24</v>
      </c>
      <c r="C121" s="3">
        <v>2.5</v>
      </c>
      <c r="D121" s="6">
        <v>56</v>
      </c>
      <c r="E121" s="9" t="str">
        <f t="shared" si="2"/>
        <v>25-24-2.5-56</v>
      </c>
      <c r="F121" s="21">
        <v>12.94</v>
      </c>
    </row>
    <row r="122" spans="1:6" x14ac:dyDescent="0.25">
      <c r="A122" s="6">
        <v>25</v>
      </c>
      <c r="B122" s="6">
        <v>24</v>
      </c>
      <c r="C122" s="3">
        <v>2.5</v>
      </c>
      <c r="D122" s="6">
        <v>100</v>
      </c>
      <c r="E122" s="9" t="str">
        <f t="shared" si="2"/>
        <v>25-24-2.5-100</v>
      </c>
      <c r="F122" s="21">
        <v>29.7</v>
      </c>
    </row>
    <row r="123" spans="1:6" x14ac:dyDescent="0.25">
      <c r="A123" s="6">
        <v>25</v>
      </c>
      <c r="B123" s="6">
        <v>36</v>
      </c>
      <c r="C123" s="3">
        <v>0</v>
      </c>
      <c r="D123" s="6">
        <v>0</v>
      </c>
      <c r="E123" s="9" t="str">
        <f t="shared" si="2"/>
        <v>25-36-0-0</v>
      </c>
      <c r="F123" s="21">
        <v>0.96899999999999997</v>
      </c>
    </row>
    <row r="124" spans="1:6" x14ac:dyDescent="0.25">
      <c r="A124" s="6">
        <v>25</v>
      </c>
      <c r="B124" s="6">
        <v>36</v>
      </c>
      <c r="C124" s="3">
        <v>0</v>
      </c>
      <c r="D124" s="6">
        <v>22</v>
      </c>
      <c r="E124" s="9" t="str">
        <f t="shared" si="2"/>
        <v>25-36-0-22</v>
      </c>
      <c r="F124" s="21">
        <v>5.0220000000000002</v>
      </c>
    </row>
    <row r="125" spans="1:6" x14ac:dyDescent="0.25">
      <c r="A125" s="6">
        <v>25</v>
      </c>
      <c r="B125" s="6">
        <v>36</v>
      </c>
      <c r="C125" s="3">
        <v>0</v>
      </c>
      <c r="D125" s="6">
        <v>56</v>
      </c>
      <c r="E125" s="9" t="str">
        <f t="shared" si="2"/>
        <v>25-36-0-56</v>
      </c>
      <c r="F125" s="21">
        <v>11.97</v>
      </c>
    </row>
    <row r="126" spans="1:6" x14ac:dyDescent="0.25">
      <c r="A126" s="6">
        <v>25</v>
      </c>
      <c r="B126" s="6">
        <v>36</v>
      </c>
      <c r="C126" s="3">
        <v>0</v>
      </c>
      <c r="D126" s="6">
        <v>100</v>
      </c>
      <c r="E126" s="9" t="str">
        <f t="shared" si="2"/>
        <v>25-36-0-100</v>
      </c>
      <c r="F126" s="21">
        <v>23.76</v>
      </c>
    </row>
    <row r="127" spans="1:6" x14ac:dyDescent="0.25">
      <c r="A127" s="6">
        <v>25</v>
      </c>
      <c r="B127" s="6">
        <v>36</v>
      </c>
      <c r="C127" s="3">
        <v>0.5</v>
      </c>
      <c r="D127" s="6">
        <v>0</v>
      </c>
      <c r="E127" s="9" t="str">
        <f t="shared" si="2"/>
        <v>25-36-0.5-0</v>
      </c>
      <c r="F127" s="21">
        <v>1.0549999999999999</v>
      </c>
    </row>
    <row r="128" spans="1:6" x14ac:dyDescent="0.25">
      <c r="A128" s="6">
        <v>25</v>
      </c>
      <c r="B128" s="6">
        <v>36</v>
      </c>
      <c r="C128" s="3">
        <v>0.5</v>
      </c>
      <c r="D128" s="6">
        <v>22</v>
      </c>
      <c r="E128" s="9" t="str">
        <f t="shared" si="2"/>
        <v>25-36-0.5-22</v>
      </c>
      <c r="F128" s="21">
        <v>5.532</v>
      </c>
    </row>
    <row r="129" spans="1:6" x14ac:dyDescent="0.25">
      <c r="A129" s="6">
        <v>25</v>
      </c>
      <c r="B129" s="6">
        <v>36</v>
      </c>
      <c r="C129" s="3">
        <v>0.5</v>
      </c>
      <c r="D129" s="6">
        <v>56</v>
      </c>
      <c r="E129" s="9" t="str">
        <f t="shared" si="2"/>
        <v>25-36-0.5-56</v>
      </c>
      <c r="F129" s="21">
        <v>13.86</v>
      </c>
    </row>
    <row r="130" spans="1:6" x14ac:dyDescent="0.25">
      <c r="A130" s="6">
        <v>25</v>
      </c>
      <c r="B130" s="6">
        <v>36</v>
      </c>
      <c r="C130" s="3">
        <v>0.5</v>
      </c>
      <c r="D130" s="6">
        <v>100</v>
      </c>
      <c r="E130" s="9" t="str">
        <f t="shared" si="2"/>
        <v>25-36-0.5-100</v>
      </c>
      <c r="F130" s="21">
        <v>29.84</v>
      </c>
    </row>
    <row r="131" spans="1:6" x14ac:dyDescent="0.25">
      <c r="A131" s="6">
        <v>25</v>
      </c>
      <c r="B131" s="6">
        <v>36</v>
      </c>
      <c r="C131" s="3">
        <v>1</v>
      </c>
      <c r="D131" s="6">
        <v>0</v>
      </c>
      <c r="E131" s="9" t="str">
        <f t="shared" ref="E131:E194" si="3">A131&amp;"-"&amp;B131&amp;"-"&amp;C131&amp;"-"&amp;D131</f>
        <v>25-36-1-0</v>
      </c>
      <c r="F131" s="21">
        <v>1.0860000000000001</v>
      </c>
    </row>
    <row r="132" spans="1:6" x14ac:dyDescent="0.25">
      <c r="A132" s="6">
        <v>25</v>
      </c>
      <c r="B132" s="6">
        <v>36</v>
      </c>
      <c r="C132" s="3">
        <v>1</v>
      </c>
      <c r="D132" s="6">
        <v>22</v>
      </c>
      <c r="E132" s="9" t="str">
        <f t="shared" si="3"/>
        <v>25-36-1-22</v>
      </c>
      <c r="F132" s="21">
        <v>5.7119999999999997</v>
      </c>
    </row>
    <row r="133" spans="1:6" x14ac:dyDescent="0.25">
      <c r="A133" s="6">
        <v>25</v>
      </c>
      <c r="B133" s="6">
        <v>36</v>
      </c>
      <c r="C133" s="3">
        <v>1</v>
      </c>
      <c r="D133" s="6">
        <v>56</v>
      </c>
      <c r="E133" s="9" t="str">
        <f t="shared" si="3"/>
        <v>25-36-1-56</v>
      </c>
      <c r="F133" s="21">
        <v>14.45</v>
      </c>
    </row>
    <row r="134" spans="1:6" x14ac:dyDescent="0.25">
      <c r="A134" s="6">
        <v>25</v>
      </c>
      <c r="B134" s="6">
        <v>36</v>
      </c>
      <c r="C134" s="3">
        <v>1</v>
      </c>
      <c r="D134" s="6">
        <v>100</v>
      </c>
      <c r="E134" s="9" t="str">
        <f t="shared" si="3"/>
        <v>25-36-1-100</v>
      </c>
      <c r="F134" s="21">
        <v>31.75</v>
      </c>
    </row>
    <row r="135" spans="1:6" x14ac:dyDescent="0.25">
      <c r="A135" s="6">
        <v>25</v>
      </c>
      <c r="B135" s="6">
        <v>36</v>
      </c>
      <c r="C135" s="3">
        <v>2</v>
      </c>
      <c r="D135" s="6">
        <v>0</v>
      </c>
      <c r="E135" s="9" t="str">
        <f t="shared" si="3"/>
        <v>25-36-2-0</v>
      </c>
      <c r="F135" s="21">
        <v>1.141</v>
      </c>
    </row>
    <row r="136" spans="1:6" x14ac:dyDescent="0.25">
      <c r="A136" s="6">
        <v>25</v>
      </c>
      <c r="B136" s="6">
        <v>36</v>
      </c>
      <c r="C136" s="3">
        <v>2</v>
      </c>
      <c r="D136" s="6">
        <v>22</v>
      </c>
      <c r="E136" s="9" t="str">
        <f t="shared" si="3"/>
        <v>25-36-2-22</v>
      </c>
      <c r="F136" s="21">
        <v>6.0140000000000002</v>
      </c>
    </row>
    <row r="137" spans="1:6" x14ac:dyDescent="0.25">
      <c r="A137" s="6">
        <v>25</v>
      </c>
      <c r="B137" s="6">
        <v>36</v>
      </c>
      <c r="C137" s="3">
        <v>2</v>
      </c>
      <c r="D137" s="6">
        <v>56</v>
      </c>
      <c r="E137" s="9" t="str">
        <f t="shared" si="3"/>
        <v>25-36-2-56</v>
      </c>
      <c r="F137" s="21">
        <v>15.52</v>
      </c>
    </row>
    <row r="138" spans="1:6" x14ac:dyDescent="0.25">
      <c r="A138" s="6">
        <v>25</v>
      </c>
      <c r="B138" s="6">
        <v>36</v>
      </c>
      <c r="C138" s="3">
        <v>2</v>
      </c>
      <c r="D138" s="6">
        <v>100</v>
      </c>
      <c r="E138" s="9" t="str">
        <f t="shared" si="3"/>
        <v>25-36-2-100</v>
      </c>
      <c r="F138" s="21">
        <v>35.46</v>
      </c>
    </row>
    <row r="139" spans="1:6" x14ac:dyDescent="0.25">
      <c r="A139" s="6">
        <v>25</v>
      </c>
      <c r="B139" s="6">
        <v>36</v>
      </c>
      <c r="C139" s="3">
        <v>2.5</v>
      </c>
      <c r="D139" s="6">
        <v>0</v>
      </c>
      <c r="E139" s="9" t="str">
        <f t="shared" si="3"/>
        <v>25-36-2.5-0</v>
      </c>
      <c r="F139" s="21">
        <v>1.1519999999999999</v>
      </c>
    </row>
    <row r="140" spans="1:6" x14ac:dyDescent="0.25">
      <c r="A140" s="6">
        <v>25</v>
      </c>
      <c r="B140" s="6">
        <v>36</v>
      </c>
      <c r="C140" s="3">
        <v>2.5</v>
      </c>
      <c r="D140" s="6">
        <v>22</v>
      </c>
      <c r="E140" s="9" t="str">
        <f t="shared" si="3"/>
        <v>25-36-2.5-22</v>
      </c>
      <c r="F140" s="21">
        <v>6.1020000000000003</v>
      </c>
    </row>
    <row r="141" spans="1:6" x14ac:dyDescent="0.25">
      <c r="A141" s="6">
        <v>25</v>
      </c>
      <c r="B141" s="6">
        <v>36</v>
      </c>
      <c r="C141" s="3">
        <v>2.5</v>
      </c>
      <c r="D141" s="6">
        <v>56</v>
      </c>
      <c r="E141" s="9" t="str">
        <f t="shared" si="3"/>
        <v>25-36-2.5-56</v>
      </c>
      <c r="F141" s="21">
        <v>15.9</v>
      </c>
    </row>
    <row r="142" spans="1:6" x14ac:dyDescent="0.25">
      <c r="A142" s="6">
        <v>25</v>
      </c>
      <c r="B142" s="6">
        <v>36</v>
      </c>
      <c r="C142" s="3">
        <v>2.5</v>
      </c>
      <c r="D142" s="6">
        <v>100</v>
      </c>
      <c r="E142" s="9" t="str">
        <f t="shared" si="3"/>
        <v>25-36-2.5-100</v>
      </c>
      <c r="F142" s="21">
        <v>37.06</v>
      </c>
    </row>
    <row r="143" spans="1:6" x14ac:dyDescent="0.25">
      <c r="A143" s="6">
        <v>25</v>
      </c>
      <c r="B143" s="6">
        <v>48</v>
      </c>
      <c r="C143" s="3">
        <v>0</v>
      </c>
      <c r="D143" s="6">
        <v>0</v>
      </c>
      <c r="E143" s="9" t="str">
        <f t="shared" si="3"/>
        <v>25-48-0-0</v>
      </c>
      <c r="F143" s="21">
        <v>1.1739999999999999</v>
      </c>
    </row>
    <row r="144" spans="1:6" x14ac:dyDescent="0.25">
      <c r="A144" s="6">
        <v>25</v>
      </c>
      <c r="B144" s="6">
        <v>48</v>
      </c>
      <c r="C144" s="3">
        <v>0</v>
      </c>
      <c r="D144" s="6">
        <v>22</v>
      </c>
      <c r="E144" s="9" t="str">
        <f t="shared" si="3"/>
        <v>25-48-0-22</v>
      </c>
      <c r="F144" s="21">
        <v>6.0679999999999996</v>
      </c>
    </row>
    <row r="145" spans="1:6" x14ac:dyDescent="0.25">
      <c r="A145" s="6">
        <v>25</v>
      </c>
      <c r="B145" s="6">
        <v>48</v>
      </c>
      <c r="C145" s="3">
        <v>0</v>
      </c>
      <c r="D145" s="6">
        <v>56</v>
      </c>
      <c r="E145" s="9" t="str">
        <f t="shared" si="3"/>
        <v>25-48-0-56</v>
      </c>
      <c r="F145" s="21">
        <v>14.46</v>
      </c>
    </row>
    <row r="146" spans="1:6" x14ac:dyDescent="0.25">
      <c r="A146" s="6">
        <v>25</v>
      </c>
      <c r="B146" s="6">
        <v>48</v>
      </c>
      <c r="C146" s="3">
        <v>0</v>
      </c>
      <c r="D146" s="6">
        <v>100</v>
      </c>
      <c r="E146" s="9" t="str">
        <f t="shared" si="3"/>
        <v>25-48-0-100</v>
      </c>
      <c r="F146" s="21">
        <v>28.68</v>
      </c>
    </row>
    <row r="147" spans="1:6" x14ac:dyDescent="0.25">
      <c r="A147" s="6">
        <v>25</v>
      </c>
      <c r="B147" s="6">
        <v>48</v>
      </c>
      <c r="C147" s="3">
        <v>0.5</v>
      </c>
      <c r="D147" s="6">
        <v>0</v>
      </c>
      <c r="E147" s="9" t="str">
        <f t="shared" si="3"/>
        <v>25-48-0.5-0</v>
      </c>
      <c r="F147" s="21">
        <v>1.268</v>
      </c>
    </row>
    <row r="148" spans="1:6" x14ac:dyDescent="0.25">
      <c r="A148" s="6">
        <v>25</v>
      </c>
      <c r="B148" s="6">
        <v>48</v>
      </c>
      <c r="C148" s="3">
        <v>0.5</v>
      </c>
      <c r="D148" s="6">
        <v>22</v>
      </c>
      <c r="E148" s="9" t="str">
        <f t="shared" si="3"/>
        <v>25-48-0.5-22</v>
      </c>
      <c r="F148" s="21">
        <v>6.6639999999999997</v>
      </c>
    </row>
    <row r="149" spans="1:6" x14ac:dyDescent="0.25">
      <c r="A149" s="6">
        <v>25</v>
      </c>
      <c r="B149" s="6">
        <v>48</v>
      </c>
      <c r="C149" s="3">
        <v>0.5</v>
      </c>
      <c r="D149" s="6">
        <v>56</v>
      </c>
      <c r="E149" s="9" t="str">
        <f t="shared" si="3"/>
        <v>25-48-0.5-56</v>
      </c>
      <c r="F149" s="21">
        <v>16.66</v>
      </c>
    </row>
    <row r="150" spans="1:6" x14ac:dyDescent="0.25">
      <c r="A150" s="6">
        <v>25</v>
      </c>
      <c r="B150" s="6">
        <v>48</v>
      </c>
      <c r="C150" s="3">
        <v>0.5</v>
      </c>
      <c r="D150" s="6">
        <v>100</v>
      </c>
      <c r="E150" s="9" t="str">
        <f t="shared" si="3"/>
        <v>25-48-0.5-100</v>
      </c>
      <c r="F150" s="21">
        <v>35.92</v>
      </c>
    </row>
    <row r="151" spans="1:6" x14ac:dyDescent="0.25">
      <c r="A151" s="6">
        <v>25</v>
      </c>
      <c r="B151" s="6">
        <v>48</v>
      </c>
      <c r="C151" s="3">
        <v>1</v>
      </c>
      <c r="D151" s="6">
        <v>0</v>
      </c>
      <c r="E151" s="9" t="str">
        <f t="shared" si="3"/>
        <v>25-48-1-0</v>
      </c>
      <c r="F151" s="21">
        <v>1.2949999999999999</v>
      </c>
    </row>
    <row r="152" spans="1:6" x14ac:dyDescent="0.25">
      <c r="A152" s="6">
        <v>25</v>
      </c>
      <c r="B152" s="6">
        <v>48</v>
      </c>
      <c r="C152" s="3">
        <v>1</v>
      </c>
      <c r="D152" s="6">
        <v>22</v>
      </c>
      <c r="E152" s="9" t="str">
        <f t="shared" si="3"/>
        <v>25-48-1-22</v>
      </c>
      <c r="F152" s="21">
        <v>6.86</v>
      </c>
    </row>
    <row r="153" spans="1:6" x14ac:dyDescent="0.25">
      <c r="A153" s="6">
        <v>25</v>
      </c>
      <c r="B153" s="6">
        <v>48</v>
      </c>
      <c r="C153" s="3">
        <v>1</v>
      </c>
      <c r="D153" s="6">
        <v>56</v>
      </c>
      <c r="E153" s="9" t="str">
        <f t="shared" si="3"/>
        <v>25-48-1-56</v>
      </c>
      <c r="F153" s="21">
        <v>17.38</v>
      </c>
    </row>
    <row r="154" spans="1:6" x14ac:dyDescent="0.25">
      <c r="A154" s="6">
        <v>25</v>
      </c>
      <c r="B154" s="6">
        <v>48</v>
      </c>
      <c r="C154" s="3">
        <v>1</v>
      </c>
      <c r="D154" s="6">
        <v>100</v>
      </c>
      <c r="E154" s="9" t="str">
        <f t="shared" si="3"/>
        <v>25-48-1-100</v>
      </c>
      <c r="F154" s="21">
        <v>38.450000000000003</v>
      </c>
    </row>
    <row r="155" spans="1:6" x14ac:dyDescent="0.25">
      <c r="A155" s="6">
        <v>25</v>
      </c>
      <c r="B155" s="6">
        <v>48</v>
      </c>
      <c r="C155" s="3">
        <v>2</v>
      </c>
      <c r="D155" s="6">
        <v>0</v>
      </c>
      <c r="E155" s="9" t="str">
        <f t="shared" si="3"/>
        <v>25-48-2-0</v>
      </c>
      <c r="F155" s="21">
        <v>1.349</v>
      </c>
    </row>
    <row r="156" spans="1:6" x14ac:dyDescent="0.25">
      <c r="A156" s="6">
        <v>25</v>
      </c>
      <c r="B156" s="6">
        <v>48</v>
      </c>
      <c r="C156" s="3">
        <v>2</v>
      </c>
      <c r="D156" s="6">
        <v>22</v>
      </c>
      <c r="E156" s="9" t="str">
        <f t="shared" si="3"/>
        <v>25-48-2-22</v>
      </c>
      <c r="F156" s="21">
        <v>7.1840000000000002</v>
      </c>
    </row>
    <row r="157" spans="1:6" x14ac:dyDescent="0.25">
      <c r="A157" s="6">
        <v>25</v>
      </c>
      <c r="B157" s="6">
        <v>48</v>
      </c>
      <c r="C157" s="3">
        <v>2</v>
      </c>
      <c r="D157" s="6">
        <v>56</v>
      </c>
      <c r="E157" s="9" t="str">
        <f t="shared" si="3"/>
        <v>25-48-2-56</v>
      </c>
      <c r="F157" s="21">
        <v>18.649999999999999</v>
      </c>
    </row>
    <row r="158" spans="1:6" x14ac:dyDescent="0.25">
      <c r="A158" s="6">
        <v>25</v>
      </c>
      <c r="B158" s="6">
        <v>48</v>
      </c>
      <c r="C158" s="3">
        <v>2</v>
      </c>
      <c r="D158" s="6">
        <v>100</v>
      </c>
      <c r="E158" s="9" t="str">
        <f t="shared" si="3"/>
        <v>25-48-2-100</v>
      </c>
      <c r="F158" s="21">
        <v>43.32</v>
      </c>
    </row>
    <row r="159" spans="1:6" x14ac:dyDescent="0.25">
      <c r="A159" s="6">
        <v>25</v>
      </c>
      <c r="B159" s="6">
        <v>48</v>
      </c>
      <c r="C159" s="3">
        <v>2.5</v>
      </c>
      <c r="D159" s="6">
        <v>0</v>
      </c>
      <c r="E159" s="9" t="str">
        <f t="shared" si="3"/>
        <v>25-48-2.5-0</v>
      </c>
      <c r="F159" s="21">
        <v>1.3959999999999999</v>
      </c>
    </row>
    <row r="160" spans="1:6" x14ac:dyDescent="0.25">
      <c r="A160" s="6">
        <v>25</v>
      </c>
      <c r="B160" s="6">
        <v>48</v>
      </c>
      <c r="C160" s="3">
        <v>2.5</v>
      </c>
      <c r="D160" s="6">
        <v>22</v>
      </c>
      <c r="E160" s="9" t="str">
        <f t="shared" si="3"/>
        <v>25-48-2.5-22</v>
      </c>
      <c r="F160" s="21">
        <v>7.3239999999999998</v>
      </c>
    </row>
    <row r="161" spans="1:6" x14ac:dyDescent="0.25">
      <c r="A161" s="6">
        <v>25</v>
      </c>
      <c r="B161" s="6">
        <v>48</v>
      </c>
      <c r="C161" s="3">
        <v>2.5</v>
      </c>
      <c r="D161" s="6">
        <v>56</v>
      </c>
      <c r="E161" s="9" t="str">
        <f t="shared" si="3"/>
        <v>25-48-2.5-56</v>
      </c>
      <c r="F161" s="21">
        <v>19.38</v>
      </c>
    </row>
    <row r="162" spans="1:6" x14ac:dyDescent="0.25">
      <c r="A162" s="6">
        <v>25</v>
      </c>
      <c r="B162" s="6">
        <v>48</v>
      </c>
      <c r="C162" s="3">
        <v>2.5</v>
      </c>
      <c r="D162" s="6">
        <v>100</v>
      </c>
      <c r="E162" s="9" t="str">
        <f t="shared" si="3"/>
        <v>25-48-2.5-100</v>
      </c>
      <c r="F162" s="21">
        <v>46.12</v>
      </c>
    </row>
    <row r="163" spans="1:6" x14ac:dyDescent="0.25">
      <c r="A163" s="6">
        <v>85</v>
      </c>
      <c r="B163" s="6">
        <v>12</v>
      </c>
      <c r="C163" s="3">
        <v>0</v>
      </c>
      <c r="D163" s="6">
        <v>0</v>
      </c>
      <c r="E163" s="9" t="str">
        <f t="shared" si="3"/>
        <v>85-12-0-0</v>
      </c>
      <c r="F163" s="21">
        <v>0.57799999999999996</v>
      </c>
    </row>
    <row r="164" spans="1:6" x14ac:dyDescent="0.25">
      <c r="A164" s="6">
        <v>85</v>
      </c>
      <c r="B164" s="6">
        <v>12</v>
      </c>
      <c r="C164" s="3">
        <v>0</v>
      </c>
      <c r="D164" s="6">
        <v>22</v>
      </c>
      <c r="E164" s="9" t="str">
        <f t="shared" si="3"/>
        <v>85-12-0-22</v>
      </c>
      <c r="F164" s="21">
        <v>3.14</v>
      </c>
    </row>
    <row r="165" spans="1:6" x14ac:dyDescent="0.25">
      <c r="A165" s="6">
        <v>85</v>
      </c>
      <c r="B165" s="6">
        <v>12</v>
      </c>
      <c r="C165" s="3">
        <v>0</v>
      </c>
      <c r="D165" s="6">
        <v>56</v>
      </c>
      <c r="E165" s="9" t="str">
        <f t="shared" si="3"/>
        <v>85-12-0-56</v>
      </c>
      <c r="F165" s="21">
        <v>7.4160000000000004</v>
      </c>
    </row>
    <row r="166" spans="1:6" x14ac:dyDescent="0.25">
      <c r="A166" s="6">
        <v>85</v>
      </c>
      <c r="B166" s="6">
        <v>12</v>
      </c>
      <c r="C166" s="3">
        <v>0</v>
      </c>
      <c r="D166" s="6">
        <v>100</v>
      </c>
      <c r="E166" s="9" t="str">
        <f t="shared" si="3"/>
        <v>85-12-0-100</v>
      </c>
      <c r="F166" s="21">
        <v>14.98</v>
      </c>
    </row>
    <row r="167" spans="1:6" x14ac:dyDescent="0.25">
      <c r="A167" s="6">
        <v>85</v>
      </c>
      <c r="B167" s="6">
        <v>12</v>
      </c>
      <c r="C167" s="3">
        <v>0.5</v>
      </c>
      <c r="D167" s="6">
        <v>0</v>
      </c>
      <c r="E167" s="9" t="str">
        <f t="shared" si="3"/>
        <v>85-12-0.5-0</v>
      </c>
      <c r="F167" s="21">
        <v>0.72899999999999998</v>
      </c>
    </row>
    <row r="168" spans="1:6" x14ac:dyDescent="0.25">
      <c r="A168" s="6">
        <v>85</v>
      </c>
      <c r="B168" s="6">
        <v>12</v>
      </c>
      <c r="C168" s="3">
        <v>0.5</v>
      </c>
      <c r="D168" s="6">
        <v>22</v>
      </c>
      <c r="E168" s="9" t="str">
        <f t="shared" si="3"/>
        <v>85-12-0.5-22</v>
      </c>
      <c r="F168" s="21">
        <v>3.948</v>
      </c>
    </row>
    <row r="169" spans="1:6" x14ac:dyDescent="0.25">
      <c r="A169" s="6">
        <v>85</v>
      </c>
      <c r="B169" s="6">
        <v>12</v>
      </c>
      <c r="C169" s="3">
        <v>0.5</v>
      </c>
      <c r="D169" s="6">
        <v>56</v>
      </c>
      <c r="E169" s="9" t="str">
        <f t="shared" si="3"/>
        <v>85-12-0.5-56</v>
      </c>
      <c r="F169" s="21">
        <v>10.130000000000001</v>
      </c>
    </row>
    <row r="170" spans="1:6" x14ac:dyDescent="0.25">
      <c r="A170" s="6">
        <v>85</v>
      </c>
      <c r="B170" s="6">
        <v>12</v>
      </c>
      <c r="C170" s="3">
        <v>0.5</v>
      </c>
      <c r="D170" s="6">
        <v>100</v>
      </c>
      <c r="E170" s="9" t="str">
        <f t="shared" si="3"/>
        <v>85-12-0.5-100</v>
      </c>
      <c r="F170" s="21">
        <v>22.8</v>
      </c>
    </row>
    <row r="171" spans="1:6" x14ac:dyDescent="0.25">
      <c r="A171" s="6">
        <v>85</v>
      </c>
      <c r="B171" s="6">
        <v>12</v>
      </c>
      <c r="C171" s="3">
        <v>1</v>
      </c>
      <c r="D171" s="6">
        <v>0</v>
      </c>
      <c r="E171" s="9" t="str">
        <f t="shared" si="3"/>
        <v>85-12-1-0</v>
      </c>
      <c r="F171" s="21">
        <v>0.79500000000000004</v>
      </c>
    </row>
    <row r="172" spans="1:6" x14ac:dyDescent="0.25">
      <c r="A172" s="6">
        <v>85</v>
      </c>
      <c r="B172" s="6">
        <v>12</v>
      </c>
      <c r="C172" s="3">
        <v>1</v>
      </c>
      <c r="D172" s="6">
        <v>22</v>
      </c>
      <c r="E172" s="9" t="str">
        <f t="shared" si="3"/>
        <v>85-12-1-22</v>
      </c>
      <c r="F172" s="21">
        <v>4.3659999999999997</v>
      </c>
    </row>
    <row r="173" spans="1:6" x14ac:dyDescent="0.25">
      <c r="A173" s="6">
        <v>85</v>
      </c>
      <c r="B173" s="6">
        <v>12</v>
      </c>
      <c r="C173" s="3">
        <v>1</v>
      </c>
      <c r="D173" s="6">
        <v>56</v>
      </c>
      <c r="E173" s="9" t="str">
        <f t="shared" si="3"/>
        <v>85-12-1-56</v>
      </c>
      <c r="F173" s="21">
        <v>11.23</v>
      </c>
    </row>
    <row r="174" spans="1:6" x14ac:dyDescent="0.25">
      <c r="A174" s="6">
        <v>85</v>
      </c>
      <c r="B174" s="6">
        <v>12</v>
      </c>
      <c r="C174" s="3">
        <v>1</v>
      </c>
      <c r="D174" s="6">
        <v>100</v>
      </c>
      <c r="E174" s="9" t="str">
        <f t="shared" si="3"/>
        <v>85-12-1-100</v>
      </c>
      <c r="F174" s="21">
        <v>25.76</v>
      </c>
    </row>
    <row r="175" spans="1:6" x14ac:dyDescent="0.25">
      <c r="A175" s="6">
        <v>85</v>
      </c>
      <c r="B175" s="6">
        <v>12</v>
      </c>
      <c r="C175" s="3">
        <v>2</v>
      </c>
      <c r="D175" s="6">
        <v>0</v>
      </c>
      <c r="E175" s="9" t="str">
        <f t="shared" si="3"/>
        <v>85-12-2-0</v>
      </c>
      <c r="F175" s="21">
        <v>0.89</v>
      </c>
    </row>
    <row r="176" spans="1:6" x14ac:dyDescent="0.25">
      <c r="A176" s="6">
        <v>85</v>
      </c>
      <c r="B176" s="6">
        <v>12</v>
      </c>
      <c r="C176" s="3">
        <v>2</v>
      </c>
      <c r="D176" s="6">
        <v>22</v>
      </c>
      <c r="E176" s="9" t="str">
        <f t="shared" si="3"/>
        <v>85-12-2-22</v>
      </c>
      <c r="F176" s="21">
        <v>4.9779999999999998</v>
      </c>
    </row>
    <row r="177" spans="1:6" x14ac:dyDescent="0.25">
      <c r="A177" s="6">
        <v>85</v>
      </c>
      <c r="B177" s="6">
        <v>12</v>
      </c>
      <c r="C177" s="3">
        <v>2</v>
      </c>
      <c r="D177" s="6">
        <v>56</v>
      </c>
      <c r="E177" s="9" t="str">
        <f t="shared" si="3"/>
        <v>85-12-2-56</v>
      </c>
      <c r="F177" s="21">
        <v>13.4</v>
      </c>
    </row>
    <row r="178" spans="1:6" x14ac:dyDescent="0.25">
      <c r="A178" s="6">
        <v>85</v>
      </c>
      <c r="B178" s="6">
        <v>12</v>
      </c>
      <c r="C178" s="3">
        <v>2</v>
      </c>
      <c r="D178" s="6">
        <v>100</v>
      </c>
      <c r="E178" s="9" t="str">
        <f t="shared" si="3"/>
        <v>85-12-2-100</v>
      </c>
      <c r="F178" s="21">
        <v>31.77</v>
      </c>
    </row>
    <row r="179" spans="1:6" x14ac:dyDescent="0.25">
      <c r="A179" s="6">
        <v>85</v>
      </c>
      <c r="B179" s="6">
        <v>12</v>
      </c>
      <c r="C179" s="3">
        <v>2.5</v>
      </c>
      <c r="D179" s="6">
        <v>0</v>
      </c>
      <c r="E179" s="9" t="str">
        <f t="shared" si="3"/>
        <v>85-12-2.5-0</v>
      </c>
      <c r="F179" s="21">
        <v>0.93799999999999994</v>
      </c>
    </row>
    <row r="180" spans="1:6" x14ac:dyDescent="0.25">
      <c r="A180" s="6">
        <v>85</v>
      </c>
      <c r="B180" s="6">
        <v>12</v>
      </c>
      <c r="C180" s="3">
        <v>2.5</v>
      </c>
      <c r="D180" s="6">
        <v>22</v>
      </c>
      <c r="E180" s="9" t="str">
        <f t="shared" si="3"/>
        <v>85-12-2.5-22</v>
      </c>
      <c r="F180" s="21">
        <v>5.6239999999999997</v>
      </c>
    </row>
    <row r="181" spans="1:6" x14ac:dyDescent="0.25">
      <c r="A181" s="6">
        <v>85</v>
      </c>
      <c r="B181" s="6">
        <v>12</v>
      </c>
      <c r="C181" s="3">
        <v>2.5</v>
      </c>
      <c r="D181" s="6">
        <v>56</v>
      </c>
      <c r="E181" s="9" t="str">
        <f t="shared" si="3"/>
        <v>85-12-2.5-56</v>
      </c>
      <c r="F181" s="21">
        <v>15.06</v>
      </c>
    </row>
    <row r="182" spans="1:6" x14ac:dyDescent="0.25">
      <c r="A182" s="6">
        <v>85</v>
      </c>
      <c r="B182" s="6">
        <v>12</v>
      </c>
      <c r="C182" s="3">
        <v>2.5</v>
      </c>
      <c r="D182" s="6">
        <v>100</v>
      </c>
      <c r="E182" s="9" t="str">
        <f t="shared" si="3"/>
        <v>85-12-2.5-100</v>
      </c>
      <c r="F182" s="21">
        <v>34.65</v>
      </c>
    </row>
    <row r="183" spans="1:6" x14ac:dyDescent="0.25">
      <c r="A183" s="6">
        <v>85</v>
      </c>
      <c r="B183" s="6">
        <v>24</v>
      </c>
      <c r="C183" s="3">
        <v>0</v>
      </c>
      <c r="D183" s="6">
        <v>0</v>
      </c>
      <c r="E183" s="9" t="str">
        <f t="shared" si="3"/>
        <v>85-24-0-0</v>
      </c>
      <c r="F183" s="21">
        <v>0.84599999999999997</v>
      </c>
    </row>
    <row r="184" spans="1:6" x14ac:dyDescent="0.25">
      <c r="A184" s="6">
        <v>85</v>
      </c>
      <c r="B184" s="6">
        <v>24</v>
      </c>
      <c r="C184" s="3">
        <v>0</v>
      </c>
      <c r="D184" s="6">
        <v>22</v>
      </c>
      <c r="E184" s="9" t="str">
        <f t="shared" si="3"/>
        <v>85-24-0-22</v>
      </c>
      <c r="F184" s="21">
        <v>4.508</v>
      </c>
    </row>
    <row r="185" spans="1:6" x14ac:dyDescent="0.25">
      <c r="A185" s="6">
        <v>85</v>
      </c>
      <c r="B185" s="6">
        <v>24</v>
      </c>
      <c r="C185" s="3">
        <v>0</v>
      </c>
      <c r="D185" s="6">
        <v>56</v>
      </c>
      <c r="E185" s="9" t="str">
        <f t="shared" si="3"/>
        <v>85-24-0-56</v>
      </c>
      <c r="F185" s="21">
        <v>10.57</v>
      </c>
    </row>
    <row r="186" spans="1:6" x14ac:dyDescent="0.25">
      <c r="A186" s="6">
        <v>85</v>
      </c>
      <c r="B186" s="6">
        <v>24</v>
      </c>
      <c r="C186" s="3">
        <v>0</v>
      </c>
      <c r="D186" s="6">
        <v>100</v>
      </c>
      <c r="E186" s="9" t="str">
        <f t="shared" si="3"/>
        <v>85-24-0-100</v>
      </c>
      <c r="F186" s="21">
        <v>21.46</v>
      </c>
    </row>
    <row r="187" spans="1:6" x14ac:dyDescent="0.25">
      <c r="A187" s="6">
        <v>85</v>
      </c>
      <c r="B187" s="6">
        <v>24</v>
      </c>
      <c r="C187" s="3">
        <v>0.5</v>
      </c>
      <c r="D187" s="6">
        <v>0</v>
      </c>
      <c r="E187" s="9" t="str">
        <f t="shared" si="3"/>
        <v>85-24-0.5-0</v>
      </c>
      <c r="F187" s="21">
        <v>0.90500000000000003</v>
      </c>
    </row>
    <row r="188" spans="1:6" x14ac:dyDescent="0.25">
      <c r="A188" s="6">
        <v>85</v>
      </c>
      <c r="B188" s="6">
        <v>24</v>
      </c>
      <c r="C188" s="3">
        <v>0.5</v>
      </c>
      <c r="D188" s="6">
        <v>22</v>
      </c>
      <c r="E188" s="9" t="str">
        <f t="shared" si="3"/>
        <v>85-24-0.5-22</v>
      </c>
      <c r="F188" s="21">
        <v>4.8440000000000003</v>
      </c>
    </row>
    <row r="189" spans="1:6" x14ac:dyDescent="0.25">
      <c r="A189" s="6">
        <v>85</v>
      </c>
      <c r="B189" s="6">
        <v>24</v>
      </c>
      <c r="C189" s="3">
        <v>0.5</v>
      </c>
      <c r="D189" s="6">
        <v>56</v>
      </c>
      <c r="E189" s="9" t="str">
        <f t="shared" si="3"/>
        <v>85-24-0.5-56</v>
      </c>
      <c r="F189" s="21">
        <v>12.13</v>
      </c>
    </row>
    <row r="190" spans="1:6" x14ac:dyDescent="0.25">
      <c r="A190" s="6">
        <v>85</v>
      </c>
      <c r="B190" s="6">
        <v>24</v>
      </c>
      <c r="C190" s="3">
        <v>0.5</v>
      </c>
      <c r="D190" s="6">
        <v>100</v>
      </c>
      <c r="E190" s="9" t="str">
        <f t="shared" si="3"/>
        <v>85-24-0.5-100</v>
      </c>
      <c r="F190" s="21">
        <v>27.34</v>
      </c>
    </row>
    <row r="191" spans="1:6" x14ac:dyDescent="0.25">
      <c r="A191" s="6">
        <v>85</v>
      </c>
      <c r="B191" s="6">
        <v>24</v>
      </c>
      <c r="C191" s="3">
        <v>1</v>
      </c>
      <c r="D191" s="6">
        <v>0</v>
      </c>
      <c r="E191" s="9" t="str">
        <f t="shared" si="3"/>
        <v>85-24-1-0</v>
      </c>
      <c r="F191" s="21">
        <v>0.93400000000000005</v>
      </c>
    </row>
    <row r="192" spans="1:6" x14ac:dyDescent="0.25">
      <c r="A192" s="6">
        <v>85</v>
      </c>
      <c r="B192" s="6">
        <v>24</v>
      </c>
      <c r="C192" s="3">
        <v>1</v>
      </c>
      <c r="D192" s="6">
        <v>22</v>
      </c>
      <c r="E192" s="9" t="str">
        <f t="shared" si="3"/>
        <v>85-24-1-22</v>
      </c>
      <c r="F192" s="21">
        <v>5.0119999999999996</v>
      </c>
    </row>
    <row r="193" spans="1:6" x14ac:dyDescent="0.25">
      <c r="A193" s="6">
        <v>85</v>
      </c>
      <c r="B193" s="6">
        <v>24</v>
      </c>
      <c r="C193" s="3">
        <v>1</v>
      </c>
      <c r="D193" s="6">
        <v>56</v>
      </c>
      <c r="E193" s="9" t="str">
        <f t="shared" si="3"/>
        <v>85-24-1-56</v>
      </c>
      <c r="F193" s="21">
        <v>12.76</v>
      </c>
    </row>
    <row r="194" spans="1:6" x14ac:dyDescent="0.25">
      <c r="A194" s="6">
        <v>85</v>
      </c>
      <c r="B194" s="6">
        <v>24</v>
      </c>
      <c r="C194" s="3">
        <v>1</v>
      </c>
      <c r="D194" s="6">
        <v>100</v>
      </c>
      <c r="E194" s="9" t="str">
        <f t="shared" si="3"/>
        <v>85-24-1-100</v>
      </c>
      <c r="F194" s="21">
        <v>29.52</v>
      </c>
    </row>
    <row r="195" spans="1:6" x14ac:dyDescent="0.25">
      <c r="A195" s="6">
        <v>85</v>
      </c>
      <c r="B195" s="6">
        <v>24</v>
      </c>
      <c r="C195" s="3">
        <v>2</v>
      </c>
      <c r="D195" s="6">
        <v>0</v>
      </c>
      <c r="E195" s="9" t="str">
        <f t="shared" ref="E195:E258" si="4">A195&amp;"-"&amp;B195&amp;"-"&amp;C195&amp;"-"&amp;D195</f>
        <v>85-24-2-0</v>
      </c>
      <c r="F195" s="21">
        <v>0.98699999999999999</v>
      </c>
    </row>
    <row r="196" spans="1:6" x14ac:dyDescent="0.25">
      <c r="A196" s="6">
        <v>85</v>
      </c>
      <c r="B196" s="6">
        <v>24</v>
      </c>
      <c r="C196" s="3">
        <v>2</v>
      </c>
      <c r="D196" s="6">
        <v>22</v>
      </c>
      <c r="E196" s="9" t="str">
        <f t="shared" si="4"/>
        <v>85-24-2-22</v>
      </c>
      <c r="F196" s="21">
        <v>5.3959999999999999</v>
      </c>
    </row>
    <row r="197" spans="1:6" x14ac:dyDescent="0.25">
      <c r="A197" s="6">
        <v>85</v>
      </c>
      <c r="B197" s="6">
        <v>24</v>
      </c>
      <c r="C197" s="3">
        <v>2</v>
      </c>
      <c r="D197" s="6">
        <v>56</v>
      </c>
      <c r="E197" s="9" t="str">
        <f t="shared" si="4"/>
        <v>85-24-2-56</v>
      </c>
      <c r="F197" s="21">
        <v>14.06</v>
      </c>
    </row>
    <row r="198" spans="1:6" x14ac:dyDescent="0.25">
      <c r="A198" s="6">
        <v>85</v>
      </c>
      <c r="B198" s="6">
        <v>24</v>
      </c>
      <c r="C198" s="3">
        <v>2</v>
      </c>
      <c r="D198" s="6">
        <v>100</v>
      </c>
      <c r="E198" s="9" t="str">
        <f t="shared" si="4"/>
        <v>85-24-2-100</v>
      </c>
      <c r="F198" s="21">
        <v>34.94</v>
      </c>
    </row>
    <row r="199" spans="1:6" x14ac:dyDescent="0.25">
      <c r="A199" s="6">
        <v>85</v>
      </c>
      <c r="B199" s="6">
        <v>24</v>
      </c>
      <c r="C199" s="3">
        <v>2.5</v>
      </c>
      <c r="D199" s="6">
        <v>0</v>
      </c>
      <c r="E199" s="9" t="str">
        <f t="shared" si="4"/>
        <v>85-24-2.5-0</v>
      </c>
      <c r="F199" s="21">
        <v>1.012</v>
      </c>
    </row>
    <row r="200" spans="1:6" x14ac:dyDescent="0.25">
      <c r="A200" s="6">
        <v>85</v>
      </c>
      <c r="B200" s="6">
        <v>24</v>
      </c>
      <c r="C200" s="3">
        <v>2.5</v>
      </c>
      <c r="D200" s="6">
        <v>22</v>
      </c>
      <c r="E200" s="9" t="str">
        <f t="shared" si="4"/>
        <v>85-24-2.5-22</v>
      </c>
      <c r="F200" s="21">
        <v>5.5839999999999996</v>
      </c>
    </row>
    <row r="201" spans="1:6" x14ac:dyDescent="0.25">
      <c r="A201" s="6">
        <v>85</v>
      </c>
      <c r="B201" s="6">
        <v>24</v>
      </c>
      <c r="C201" s="3">
        <v>2.5</v>
      </c>
      <c r="D201" s="6">
        <v>56</v>
      </c>
      <c r="E201" s="9" t="str">
        <f t="shared" si="4"/>
        <v>85-24-2.5-56</v>
      </c>
      <c r="F201" s="21">
        <v>14.74</v>
      </c>
    </row>
    <row r="202" spans="1:6" x14ac:dyDescent="0.25">
      <c r="A202" s="6">
        <v>85</v>
      </c>
      <c r="B202" s="6">
        <v>24</v>
      </c>
      <c r="C202" s="3">
        <v>2.5</v>
      </c>
      <c r="D202" s="6">
        <v>100</v>
      </c>
      <c r="E202" s="9" t="str">
        <f t="shared" si="4"/>
        <v>85-24-2.5-100</v>
      </c>
      <c r="F202" s="21">
        <v>38.4</v>
      </c>
    </row>
    <row r="203" spans="1:6" x14ac:dyDescent="0.25">
      <c r="A203" s="6">
        <v>85</v>
      </c>
      <c r="B203" s="6">
        <v>36</v>
      </c>
      <c r="C203" s="3">
        <v>0</v>
      </c>
      <c r="D203" s="6">
        <v>0</v>
      </c>
      <c r="E203" s="9" t="str">
        <f t="shared" si="4"/>
        <v>85-36-0-0</v>
      </c>
      <c r="F203" s="21">
        <v>1.0880000000000001</v>
      </c>
    </row>
    <row r="204" spans="1:6" x14ac:dyDescent="0.25">
      <c r="A204" s="6">
        <v>85</v>
      </c>
      <c r="B204" s="6">
        <v>36</v>
      </c>
      <c r="C204" s="3">
        <v>0</v>
      </c>
      <c r="D204" s="6">
        <v>22</v>
      </c>
      <c r="E204" s="9" t="str">
        <f t="shared" si="4"/>
        <v>85-36-0-22</v>
      </c>
      <c r="F204" s="21">
        <v>5.7720000000000002</v>
      </c>
    </row>
    <row r="205" spans="1:6" x14ac:dyDescent="0.25">
      <c r="A205" s="6">
        <v>85</v>
      </c>
      <c r="B205" s="6">
        <v>36</v>
      </c>
      <c r="C205" s="3">
        <v>0</v>
      </c>
      <c r="D205" s="6">
        <v>56</v>
      </c>
      <c r="E205" s="9" t="str">
        <f t="shared" si="4"/>
        <v>85-36-0-56</v>
      </c>
      <c r="F205" s="21">
        <v>13.44</v>
      </c>
    </row>
    <row r="206" spans="1:6" x14ac:dyDescent="0.25">
      <c r="A206" s="6">
        <v>85</v>
      </c>
      <c r="B206" s="6">
        <v>36</v>
      </c>
      <c r="C206" s="3">
        <v>0</v>
      </c>
      <c r="D206" s="6">
        <v>100</v>
      </c>
      <c r="E206" s="9" t="str">
        <f t="shared" si="4"/>
        <v>85-36-0-100</v>
      </c>
      <c r="F206" s="21">
        <v>27.48</v>
      </c>
    </row>
    <row r="207" spans="1:6" x14ac:dyDescent="0.25">
      <c r="A207" s="6">
        <v>85</v>
      </c>
      <c r="B207" s="6">
        <v>36</v>
      </c>
      <c r="C207" s="3">
        <v>0.5</v>
      </c>
      <c r="D207" s="6">
        <v>0</v>
      </c>
      <c r="E207" s="9" t="str">
        <f t="shared" si="4"/>
        <v>85-36-0.5-0</v>
      </c>
      <c r="F207" s="21">
        <v>1.145</v>
      </c>
    </row>
    <row r="208" spans="1:6" x14ac:dyDescent="0.25">
      <c r="A208" s="6">
        <v>85</v>
      </c>
      <c r="B208" s="6">
        <v>36</v>
      </c>
      <c r="C208" s="3">
        <v>0.5</v>
      </c>
      <c r="D208" s="6">
        <v>22</v>
      </c>
      <c r="E208" s="9" t="str">
        <f t="shared" si="4"/>
        <v>85-36-0.5-22</v>
      </c>
      <c r="F208" s="21">
        <v>6.1440000000000001</v>
      </c>
    </row>
    <row r="209" spans="1:6" x14ac:dyDescent="0.25">
      <c r="A209" s="6">
        <v>85</v>
      </c>
      <c r="B209" s="6">
        <v>36</v>
      </c>
      <c r="C209" s="3">
        <v>0.5</v>
      </c>
      <c r="D209" s="6">
        <v>56</v>
      </c>
      <c r="E209" s="9" t="str">
        <f t="shared" si="4"/>
        <v>85-36-0.5-56</v>
      </c>
      <c r="F209" s="21">
        <v>15.27</v>
      </c>
    </row>
    <row r="210" spans="1:6" x14ac:dyDescent="0.25">
      <c r="A210" s="6">
        <v>85</v>
      </c>
      <c r="B210" s="6">
        <v>36</v>
      </c>
      <c r="C210" s="3">
        <v>0.5</v>
      </c>
      <c r="D210" s="6">
        <v>100</v>
      </c>
      <c r="E210" s="9" t="str">
        <f t="shared" si="4"/>
        <v>85-36-0.5-100</v>
      </c>
      <c r="F210" s="21">
        <v>34.799999999999997</v>
      </c>
    </row>
    <row r="211" spans="1:6" x14ac:dyDescent="0.25">
      <c r="A211" s="6">
        <v>85</v>
      </c>
      <c r="B211" s="6">
        <v>36</v>
      </c>
      <c r="C211" s="3">
        <v>1</v>
      </c>
      <c r="D211" s="6">
        <v>0</v>
      </c>
      <c r="E211" s="9" t="str">
        <f t="shared" si="4"/>
        <v>85-36-1-0</v>
      </c>
      <c r="F211" s="21">
        <v>1.169</v>
      </c>
    </row>
    <row r="212" spans="1:6" x14ac:dyDescent="0.25">
      <c r="A212" s="6">
        <v>85</v>
      </c>
      <c r="B212" s="6">
        <v>36</v>
      </c>
      <c r="C212" s="3">
        <v>1</v>
      </c>
      <c r="D212" s="6">
        <v>22</v>
      </c>
      <c r="E212" s="9" t="str">
        <f t="shared" si="4"/>
        <v>85-36-1-22</v>
      </c>
      <c r="F212" s="21">
        <v>6.3360000000000003</v>
      </c>
    </row>
    <row r="213" spans="1:6" x14ac:dyDescent="0.25">
      <c r="A213" s="6">
        <v>85</v>
      </c>
      <c r="B213" s="6">
        <v>36</v>
      </c>
      <c r="C213" s="3">
        <v>1</v>
      </c>
      <c r="D213" s="6">
        <v>56</v>
      </c>
      <c r="E213" s="9" t="str">
        <f t="shared" si="4"/>
        <v>85-36-1-56</v>
      </c>
      <c r="F213" s="21">
        <v>16.059999999999999</v>
      </c>
    </row>
    <row r="214" spans="1:6" x14ac:dyDescent="0.25">
      <c r="A214" s="6">
        <v>85</v>
      </c>
      <c r="B214" s="6">
        <v>36</v>
      </c>
      <c r="C214" s="3">
        <v>1</v>
      </c>
      <c r="D214" s="6">
        <v>100</v>
      </c>
      <c r="E214" s="9" t="str">
        <f t="shared" si="4"/>
        <v>85-36-1-100</v>
      </c>
      <c r="F214" s="21">
        <v>38</v>
      </c>
    </row>
    <row r="215" spans="1:6" x14ac:dyDescent="0.25">
      <c r="A215" s="6">
        <v>85</v>
      </c>
      <c r="B215" s="6">
        <v>36</v>
      </c>
      <c r="C215" s="3">
        <v>2</v>
      </c>
      <c r="D215" s="6">
        <v>0</v>
      </c>
      <c r="E215" s="9" t="str">
        <f t="shared" si="4"/>
        <v>85-36-2-0</v>
      </c>
      <c r="F215" s="21">
        <v>1.222</v>
      </c>
    </row>
    <row r="216" spans="1:6" x14ac:dyDescent="0.25">
      <c r="A216" s="6">
        <v>85</v>
      </c>
      <c r="B216" s="6">
        <v>36</v>
      </c>
      <c r="C216" s="3">
        <v>2</v>
      </c>
      <c r="D216" s="6">
        <v>22</v>
      </c>
      <c r="E216" s="9" t="str">
        <f t="shared" si="4"/>
        <v>85-36-2-22</v>
      </c>
      <c r="F216" s="21">
        <v>6.7119999999999997</v>
      </c>
    </row>
    <row r="217" spans="1:6" x14ac:dyDescent="0.25">
      <c r="A217" s="6">
        <v>85</v>
      </c>
      <c r="B217" s="6">
        <v>36</v>
      </c>
      <c r="C217" s="3">
        <v>2</v>
      </c>
      <c r="D217" s="6">
        <v>56</v>
      </c>
      <c r="E217" s="9" t="str">
        <f t="shared" si="4"/>
        <v>85-36-2-56</v>
      </c>
      <c r="F217" s="21">
        <v>17.59</v>
      </c>
    </row>
    <row r="218" spans="1:6" x14ac:dyDescent="0.25">
      <c r="A218" s="6">
        <v>85</v>
      </c>
      <c r="B218" s="6">
        <v>36</v>
      </c>
      <c r="C218" s="3">
        <v>2</v>
      </c>
      <c r="D218" s="6">
        <v>100</v>
      </c>
      <c r="E218" s="9" t="str">
        <f t="shared" si="4"/>
        <v>85-36-2-100</v>
      </c>
      <c r="F218" s="21">
        <v>50.74</v>
      </c>
    </row>
    <row r="219" spans="1:6" x14ac:dyDescent="0.25">
      <c r="A219" s="6">
        <v>85</v>
      </c>
      <c r="B219" s="6">
        <v>36</v>
      </c>
      <c r="C219" s="3">
        <v>2.5</v>
      </c>
      <c r="D219" s="6">
        <v>0</v>
      </c>
      <c r="E219" s="9" t="str">
        <f t="shared" si="4"/>
        <v>85-36-2.5-0</v>
      </c>
      <c r="F219" s="21">
        <v>1.23</v>
      </c>
    </row>
    <row r="220" spans="1:6" x14ac:dyDescent="0.25">
      <c r="A220" s="6">
        <v>85</v>
      </c>
      <c r="B220" s="6">
        <v>36</v>
      </c>
      <c r="C220" s="3">
        <v>2.5</v>
      </c>
      <c r="D220" s="6">
        <v>22</v>
      </c>
      <c r="E220" s="9" t="str">
        <f t="shared" si="4"/>
        <v>85-36-2.5-22</v>
      </c>
      <c r="F220" s="21">
        <v>6.88</v>
      </c>
    </row>
    <row r="221" spans="1:6" x14ac:dyDescent="0.25">
      <c r="A221" s="6">
        <v>85</v>
      </c>
      <c r="B221" s="6">
        <v>36</v>
      </c>
      <c r="C221" s="3">
        <v>2.5</v>
      </c>
      <c r="D221" s="6">
        <v>56</v>
      </c>
      <c r="E221" s="9" t="str">
        <f t="shared" si="4"/>
        <v>85-36-2.5-56</v>
      </c>
      <c r="F221" s="21">
        <v>18.43</v>
      </c>
    </row>
    <row r="222" spans="1:6" x14ac:dyDescent="0.25">
      <c r="A222" s="6">
        <v>85</v>
      </c>
      <c r="B222" s="6">
        <v>36</v>
      </c>
      <c r="C222" s="3">
        <v>2.5</v>
      </c>
      <c r="D222" s="6">
        <v>100</v>
      </c>
      <c r="E222" s="9" t="str">
        <f t="shared" si="4"/>
        <v>85-36-2.5-100</v>
      </c>
      <c r="F222" s="21" t="s">
        <v>5</v>
      </c>
    </row>
    <row r="223" spans="1:6" x14ac:dyDescent="0.25">
      <c r="A223" s="6">
        <v>85</v>
      </c>
      <c r="B223" s="6">
        <v>48</v>
      </c>
      <c r="C223" s="3">
        <v>0</v>
      </c>
      <c r="D223" s="6">
        <v>0</v>
      </c>
      <c r="E223" s="9" t="str">
        <f t="shared" si="4"/>
        <v>85-48-0-0</v>
      </c>
      <c r="F223" s="21">
        <v>1.321</v>
      </c>
    </row>
    <row r="224" spans="1:6" x14ac:dyDescent="0.25">
      <c r="A224" s="6">
        <v>85</v>
      </c>
      <c r="B224" s="6">
        <v>48</v>
      </c>
      <c r="C224" s="3">
        <v>0</v>
      </c>
      <c r="D224" s="6">
        <v>22</v>
      </c>
      <c r="E224" s="9" t="str">
        <f t="shared" si="4"/>
        <v>85-48-0-22</v>
      </c>
      <c r="F224" s="21">
        <v>6.968</v>
      </c>
    </row>
    <row r="225" spans="1:6" x14ac:dyDescent="0.25">
      <c r="A225" s="6">
        <v>85</v>
      </c>
      <c r="B225" s="6">
        <v>48</v>
      </c>
      <c r="C225" s="3">
        <v>0</v>
      </c>
      <c r="D225" s="6">
        <v>56</v>
      </c>
      <c r="E225" s="9" t="str">
        <f t="shared" si="4"/>
        <v>85-48-0-56</v>
      </c>
      <c r="F225" s="21">
        <v>16.02</v>
      </c>
    </row>
    <row r="226" spans="1:6" x14ac:dyDescent="0.25">
      <c r="A226" s="6">
        <v>85</v>
      </c>
      <c r="B226" s="6">
        <v>48</v>
      </c>
      <c r="C226" s="3">
        <v>0</v>
      </c>
      <c r="D226" s="6">
        <v>100</v>
      </c>
      <c r="E226" s="9" t="str">
        <f t="shared" si="4"/>
        <v>85-48-0-100</v>
      </c>
      <c r="F226" s="21">
        <v>33.14</v>
      </c>
    </row>
    <row r="227" spans="1:6" x14ac:dyDescent="0.25">
      <c r="A227" s="6">
        <v>85</v>
      </c>
      <c r="B227" s="6">
        <v>48</v>
      </c>
      <c r="C227" s="3">
        <v>0.5</v>
      </c>
      <c r="D227" s="6">
        <v>0</v>
      </c>
      <c r="E227" s="9" t="str">
        <f t="shared" si="4"/>
        <v>85-48-0.5-0</v>
      </c>
      <c r="F227" s="21">
        <v>1.3720000000000001</v>
      </c>
    </row>
    <row r="228" spans="1:6" x14ac:dyDescent="0.25">
      <c r="A228" s="6">
        <v>85</v>
      </c>
      <c r="B228" s="6">
        <v>48</v>
      </c>
      <c r="C228" s="3">
        <v>0.5</v>
      </c>
      <c r="D228" s="6">
        <v>22</v>
      </c>
      <c r="E228" s="9" t="str">
        <f t="shared" si="4"/>
        <v>85-48-0.5-22</v>
      </c>
      <c r="F228" s="21">
        <v>7.4119999999999999</v>
      </c>
    </row>
    <row r="229" spans="1:6" x14ac:dyDescent="0.25">
      <c r="A229" s="6">
        <v>85</v>
      </c>
      <c r="B229" s="6">
        <v>48</v>
      </c>
      <c r="C229" s="3">
        <v>0.5</v>
      </c>
      <c r="D229" s="6">
        <v>56</v>
      </c>
      <c r="E229" s="9" t="str">
        <f t="shared" si="4"/>
        <v>85-48-0.5-56</v>
      </c>
      <c r="F229" s="21">
        <v>18.29</v>
      </c>
    </row>
    <row r="230" spans="1:6" x14ac:dyDescent="0.25">
      <c r="A230" s="6">
        <v>85</v>
      </c>
      <c r="B230" s="6">
        <v>48</v>
      </c>
      <c r="C230" s="3">
        <v>0.5</v>
      </c>
      <c r="D230" s="6">
        <v>100</v>
      </c>
      <c r="E230" s="9" t="str">
        <f t="shared" si="4"/>
        <v>85-48-0.5-100</v>
      </c>
      <c r="F230" s="21">
        <v>42.28</v>
      </c>
    </row>
    <row r="231" spans="1:6" x14ac:dyDescent="0.25">
      <c r="A231" s="6">
        <v>85</v>
      </c>
      <c r="B231" s="6">
        <v>48</v>
      </c>
      <c r="C231" s="3">
        <v>1</v>
      </c>
      <c r="D231" s="6">
        <v>0</v>
      </c>
      <c r="E231" s="9" t="str">
        <f t="shared" si="4"/>
        <v>85-48-1-0</v>
      </c>
      <c r="F231" s="21">
        <v>1.399</v>
      </c>
    </row>
    <row r="232" spans="1:6" x14ac:dyDescent="0.25">
      <c r="A232" s="6">
        <v>85</v>
      </c>
      <c r="B232" s="6">
        <v>48</v>
      </c>
      <c r="C232" s="3">
        <v>1</v>
      </c>
      <c r="D232" s="6">
        <v>22</v>
      </c>
      <c r="E232" s="9" t="str">
        <f t="shared" si="4"/>
        <v>85-48-1-22</v>
      </c>
      <c r="F232" s="21">
        <v>7.6520000000000001</v>
      </c>
    </row>
    <row r="233" spans="1:6" x14ac:dyDescent="0.25">
      <c r="A233" s="6">
        <v>85</v>
      </c>
      <c r="B233" s="6">
        <v>48</v>
      </c>
      <c r="C233" s="3">
        <v>1</v>
      </c>
      <c r="D233" s="6">
        <v>56</v>
      </c>
      <c r="E233" s="9" t="str">
        <f t="shared" si="4"/>
        <v>85-48-1-56</v>
      </c>
      <c r="F233" s="21">
        <v>19.3</v>
      </c>
    </row>
    <row r="234" spans="1:6" x14ac:dyDescent="0.25">
      <c r="A234" s="6">
        <v>85</v>
      </c>
      <c r="B234" s="6">
        <v>48</v>
      </c>
      <c r="C234" s="3">
        <v>1</v>
      </c>
      <c r="D234" s="6">
        <v>100</v>
      </c>
      <c r="E234" s="9" t="str">
        <f t="shared" si="4"/>
        <v>85-48-1-100</v>
      </c>
      <c r="F234" s="21">
        <v>47.48</v>
      </c>
    </row>
    <row r="235" spans="1:6" x14ac:dyDescent="0.25">
      <c r="A235" s="6">
        <v>85</v>
      </c>
      <c r="B235" s="6">
        <v>48</v>
      </c>
      <c r="C235" s="3">
        <v>2</v>
      </c>
      <c r="D235" s="6">
        <v>0</v>
      </c>
      <c r="E235" s="9" t="str">
        <f t="shared" si="4"/>
        <v>85-48-2-0</v>
      </c>
      <c r="F235" s="21">
        <v>1.4490000000000001</v>
      </c>
    </row>
    <row r="236" spans="1:6" x14ac:dyDescent="0.25">
      <c r="A236" s="6">
        <v>85</v>
      </c>
      <c r="B236" s="6">
        <v>48</v>
      </c>
      <c r="C236" s="3">
        <v>2</v>
      </c>
      <c r="D236" s="6">
        <v>22</v>
      </c>
      <c r="E236" s="9" t="str">
        <f t="shared" si="4"/>
        <v>85-48-2-22</v>
      </c>
      <c r="F236" s="21">
        <v>8.1120000000000001</v>
      </c>
    </row>
    <row r="237" spans="1:6" x14ac:dyDescent="0.25">
      <c r="A237" s="6">
        <v>85</v>
      </c>
      <c r="B237" s="6">
        <v>48</v>
      </c>
      <c r="C237" s="3">
        <v>2</v>
      </c>
      <c r="D237" s="6">
        <v>56</v>
      </c>
      <c r="E237" s="9" t="str">
        <f t="shared" si="4"/>
        <v>85-48-2-56</v>
      </c>
      <c r="F237" s="21">
        <v>21.79</v>
      </c>
    </row>
    <row r="238" spans="1:6" x14ac:dyDescent="0.25">
      <c r="A238" s="6">
        <v>85</v>
      </c>
      <c r="B238" s="6">
        <v>48</v>
      </c>
      <c r="C238" s="3">
        <v>2</v>
      </c>
      <c r="D238" s="6">
        <v>100</v>
      </c>
      <c r="E238" s="9" t="str">
        <f t="shared" si="4"/>
        <v>85-48-2-100</v>
      </c>
      <c r="F238" s="21" t="s">
        <v>5</v>
      </c>
    </row>
    <row r="239" spans="1:6" x14ac:dyDescent="0.25">
      <c r="A239" s="6">
        <v>85</v>
      </c>
      <c r="B239" s="6">
        <v>48</v>
      </c>
      <c r="C239" s="3">
        <v>2.5</v>
      </c>
      <c r="D239" s="6">
        <v>0</v>
      </c>
      <c r="E239" s="9" t="str">
        <f t="shared" si="4"/>
        <v>85-48-2.5-0</v>
      </c>
      <c r="F239" s="21">
        <v>1.4670000000000001</v>
      </c>
    </row>
    <row r="240" spans="1:6" x14ac:dyDescent="0.25">
      <c r="A240" s="6">
        <v>85</v>
      </c>
      <c r="B240" s="6">
        <v>48</v>
      </c>
      <c r="C240" s="3">
        <v>2.5</v>
      </c>
      <c r="D240" s="6">
        <v>22</v>
      </c>
      <c r="E240" s="9" t="str">
        <f t="shared" si="4"/>
        <v>85-48-2.5-22</v>
      </c>
      <c r="F240" s="21">
        <v>8.42</v>
      </c>
    </row>
    <row r="241" spans="1:6" x14ac:dyDescent="0.25">
      <c r="A241" s="6">
        <v>85</v>
      </c>
      <c r="B241" s="6">
        <v>48</v>
      </c>
      <c r="C241" s="3">
        <v>2.5</v>
      </c>
      <c r="D241" s="6">
        <v>56</v>
      </c>
      <c r="E241" s="9" t="str">
        <f t="shared" si="4"/>
        <v>85-48-2.5-56</v>
      </c>
      <c r="F241" s="21" t="s">
        <v>5</v>
      </c>
    </row>
    <row r="242" spans="1:6" x14ac:dyDescent="0.25">
      <c r="A242" s="6">
        <v>85</v>
      </c>
      <c r="B242" s="6">
        <v>48</v>
      </c>
      <c r="C242" s="3">
        <v>2.5</v>
      </c>
      <c r="D242" s="6">
        <v>100</v>
      </c>
      <c r="E242" s="9" t="str">
        <f t="shared" si="4"/>
        <v>85-48-2.5-100</v>
      </c>
      <c r="F242" s="21" t="s">
        <v>5</v>
      </c>
    </row>
    <row r="243" spans="1:6" x14ac:dyDescent="0.25">
      <c r="A243" s="6">
        <v>125</v>
      </c>
      <c r="B243" s="6">
        <v>12</v>
      </c>
      <c r="C243" s="3">
        <v>0</v>
      </c>
      <c r="D243" s="6">
        <v>0</v>
      </c>
      <c r="E243" s="9" t="str">
        <f t="shared" si="4"/>
        <v>125-12-0-0</v>
      </c>
      <c r="F243" s="21">
        <v>0.65200000000000002</v>
      </c>
    </row>
    <row r="244" spans="1:6" x14ac:dyDescent="0.25">
      <c r="A244" s="6">
        <v>125</v>
      </c>
      <c r="B244" s="6">
        <v>12</v>
      </c>
      <c r="C244" s="3">
        <v>0</v>
      </c>
      <c r="D244" s="6">
        <v>22</v>
      </c>
      <c r="E244" s="9" t="str">
        <f t="shared" si="4"/>
        <v>125-12-0-22</v>
      </c>
      <c r="F244" s="21">
        <v>3.5920000000000001</v>
      </c>
    </row>
    <row r="245" spans="1:6" x14ac:dyDescent="0.25">
      <c r="A245" s="6">
        <v>125</v>
      </c>
      <c r="B245" s="6">
        <v>12</v>
      </c>
      <c r="C245" s="3">
        <v>0</v>
      </c>
      <c r="D245" s="6">
        <v>56</v>
      </c>
      <c r="E245" s="9" t="str">
        <f t="shared" si="4"/>
        <v>125-12-0-56</v>
      </c>
      <c r="F245" s="21">
        <v>8.7360000000000007</v>
      </c>
    </row>
    <row r="246" spans="1:6" x14ac:dyDescent="0.25">
      <c r="A246" s="6">
        <v>125</v>
      </c>
      <c r="B246" s="6">
        <v>12</v>
      </c>
      <c r="C246" s="3">
        <v>0</v>
      </c>
      <c r="D246" s="6">
        <v>100</v>
      </c>
      <c r="E246" s="9" t="str">
        <f t="shared" si="4"/>
        <v>125-12-0-100</v>
      </c>
      <c r="F246" s="21">
        <v>18.22</v>
      </c>
    </row>
    <row r="247" spans="1:6" x14ac:dyDescent="0.25">
      <c r="A247" s="6">
        <v>125</v>
      </c>
      <c r="B247" s="6">
        <v>12</v>
      </c>
      <c r="C247" s="3">
        <v>0.5</v>
      </c>
      <c r="D247" s="6">
        <v>0</v>
      </c>
      <c r="E247" s="9" t="str">
        <f t="shared" si="4"/>
        <v>125-12-0.5-0</v>
      </c>
      <c r="F247" s="21">
        <v>0.79400000000000004</v>
      </c>
    </row>
    <row r="248" spans="1:6" x14ac:dyDescent="0.25">
      <c r="A248" s="6">
        <v>125</v>
      </c>
      <c r="B248" s="6">
        <v>12</v>
      </c>
      <c r="C248" s="3">
        <v>0.5</v>
      </c>
      <c r="D248" s="6">
        <v>22</v>
      </c>
      <c r="E248" s="9" t="str">
        <f t="shared" si="4"/>
        <v>125-12-0.5-22</v>
      </c>
      <c r="F248" s="21">
        <v>4.3120000000000003</v>
      </c>
    </row>
    <row r="249" spans="1:6" x14ac:dyDescent="0.25">
      <c r="A249" s="6">
        <v>125</v>
      </c>
      <c r="B249" s="6">
        <v>12</v>
      </c>
      <c r="C249" s="3">
        <v>0.5</v>
      </c>
      <c r="D249" s="6">
        <v>56</v>
      </c>
      <c r="E249" s="9" t="str">
        <f t="shared" si="4"/>
        <v>125-12-0.5-56</v>
      </c>
      <c r="F249" s="21">
        <v>11.34</v>
      </c>
    </row>
    <row r="250" spans="1:6" x14ac:dyDescent="0.25">
      <c r="A250" s="6">
        <v>125</v>
      </c>
      <c r="B250" s="6">
        <v>12</v>
      </c>
      <c r="C250" s="3">
        <v>0.5</v>
      </c>
      <c r="D250" s="6">
        <v>100</v>
      </c>
      <c r="E250" s="9" t="str">
        <f t="shared" si="4"/>
        <v>125-12-0.5-100</v>
      </c>
      <c r="F250" s="21">
        <v>27.2</v>
      </c>
    </row>
    <row r="251" spans="1:6" x14ac:dyDescent="0.25">
      <c r="A251" s="6">
        <v>125</v>
      </c>
      <c r="B251" s="6">
        <v>12</v>
      </c>
      <c r="C251" s="3">
        <v>1</v>
      </c>
      <c r="D251" s="6">
        <v>0</v>
      </c>
      <c r="E251" s="9" t="str">
        <f t="shared" si="4"/>
        <v>125-12-1-0</v>
      </c>
      <c r="F251" s="21">
        <v>0.85799999999999998</v>
      </c>
    </row>
    <row r="252" spans="1:6" x14ac:dyDescent="0.25">
      <c r="A252" s="6">
        <v>125</v>
      </c>
      <c r="B252" s="6">
        <v>12</v>
      </c>
      <c r="C252" s="3">
        <v>1</v>
      </c>
      <c r="D252" s="6">
        <v>22</v>
      </c>
      <c r="E252" s="9" t="str">
        <f t="shared" si="4"/>
        <v>125-12-1-22</v>
      </c>
      <c r="F252" s="21">
        <v>4.68</v>
      </c>
    </row>
    <row r="253" spans="1:6" x14ac:dyDescent="0.25">
      <c r="A253" s="6">
        <v>125</v>
      </c>
      <c r="B253" s="6">
        <v>12</v>
      </c>
      <c r="C253" s="3">
        <v>1</v>
      </c>
      <c r="D253" s="6">
        <v>56</v>
      </c>
      <c r="E253" s="9" t="str">
        <f t="shared" si="4"/>
        <v>125-12-1-56</v>
      </c>
      <c r="F253" s="21">
        <v>12.85</v>
      </c>
    </row>
    <row r="254" spans="1:6" x14ac:dyDescent="0.25">
      <c r="A254" s="6">
        <v>125</v>
      </c>
      <c r="B254" s="6">
        <v>12</v>
      </c>
      <c r="C254" s="3">
        <v>1</v>
      </c>
      <c r="D254" s="6">
        <v>100</v>
      </c>
      <c r="E254" s="9" t="str">
        <f t="shared" si="4"/>
        <v>125-12-1-100</v>
      </c>
      <c r="F254" s="21">
        <v>31.66</v>
      </c>
    </row>
    <row r="255" spans="1:6" x14ac:dyDescent="0.25">
      <c r="A255" s="6">
        <v>125</v>
      </c>
      <c r="B255" s="6">
        <v>12</v>
      </c>
      <c r="C255" s="3">
        <v>2</v>
      </c>
      <c r="D255" s="6">
        <v>0</v>
      </c>
      <c r="E255" s="9" t="str">
        <f t="shared" si="4"/>
        <v>125-12-2-0</v>
      </c>
      <c r="F255" s="21">
        <v>0.97499999999999998</v>
      </c>
    </row>
    <row r="256" spans="1:6" x14ac:dyDescent="0.25">
      <c r="A256" s="6">
        <v>125</v>
      </c>
      <c r="B256" s="6">
        <v>12</v>
      </c>
      <c r="C256" s="3">
        <v>2</v>
      </c>
      <c r="D256" s="6">
        <v>22</v>
      </c>
      <c r="E256" s="9" t="str">
        <f t="shared" si="4"/>
        <v>125-12-2-22</v>
      </c>
      <c r="F256" s="21">
        <v>5.4980000000000002</v>
      </c>
    </row>
    <row r="257" spans="1:6" x14ac:dyDescent="0.25">
      <c r="A257" s="6">
        <v>125</v>
      </c>
      <c r="B257" s="6">
        <v>12</v>
      </c>
      <c r="C257" s="3">
        <v>2</v>
      </c>
      <c r="D257" s="6">
        <v>56</v>
      </c>
      <c r="E257" s="9" t="str">
        <f t="shared" si="4"/>
        <v>125-12-2-56</v>
      </c>
      <c r="F257" s="21">
        <v>15.725</v>
      </c>
    </row>
    <row r="258" spans="1:6" x14ac:dyDescent="0.25">
      <c r="A258" s="6">
        <v>125</v>
      </c>
      <c r="B258" s="6">
        <v>12</v>
      </c>
      <c r="C258" s="3">
        <v>2</v>
      </c>
      <c r="D258" s="6">
        <v>100</v>
      </c>
      <c r="E258" s="9" t="str">
        <f t="shared" si="4"/>
        <v>125-12-2-100</v>
      </c>
      <c r="F258" s="21">
        <v>43.18</v>
      </c>
    </row>
    <row r="259" spans="1:6" x14ac:dyDescent="0.25">
      <c r="A259" s="6">
        <v>125</v>
      </c>
      <c r="B259" s="6">
        <v>12</v>
      </c>
      <c r="C259" s="3">
        <v>2.5</v>
      </c>
      <c r="D259" s="6">
        <v>0</v>
      </c>
      <c r="E259" s="9" t="str">
        <f t="shared" ref="E259:E322" si="5">A259&amp;"-"&amp;B259&amp;"-"&amp;C259&amp;"-"&amp;D259</f>
        <v>125-12-2.5-0</v>
      </c>
      <c r="F259" s="21">
        <v>1.1100000000000001</v>
      </c>
    </row>
    <row r="260" spans="1:6" x14ac:dyDescent="0.25">
      <c r="A260" s="6">
        <v>125</v>
      </c>
      <c r="B260" s="6">
        <v>12</v>
      </c>
      <c r="C260" s="3">
        <v>2.5</v>
      </c>
      <c r="D260" s="6">
        <v>22</v>
      </c>
      <c r="E260" s="9" t="str">
        <f t="shared" si="5"/>
        <v>125-12-2.5-22</v>
      </c>
      <c r="F260" s="21">
        <v>6.38</v>
      </c>
    </row>
    <row r="261" spans="1:6" x14ac:dyDescent="0.25">
      <c r="A261" s="6">
        <v>125</v>
      </c>
      <c r="B261" s="6">
        <v>12</v>
      </c>
      <c r="C261" s="3">
        <v>2.5</v>
      </c>
      <c r="D261" s="6">
        <v>56</v>
      </c>
      <c r="E261" s="9" t="str">
        <f t="shared" si="5"/>
        <v>125-12-2.5-56</v>
      </c>
      <c r="F261" s="21">
        <v>18.54</v>
      </c>
    </row>
    <row r="262" spans="1:6" x14ac:dyDescent="0.25">
      <c r="A262" s="6">
        <v>125</v>
      </c>
      <c r="B262" s="6">
        <v>12</v>
      </c>
      <c r="C262" s="3">
        <v>2.5</v>
      </c>
      <c r="D262" s="6">
        <v>100</v>
      </c>
      <c r="E262" s="9" t="str">
        <f t="shared" si="5"/>
        <v>125-12-2.5-100</v>
      </c>
      <c r="F262" s="21">
        <v>55.5</v>
      </c>
    </row>
    <row r="263" spans="1:6" x14ac:dyDescent="0.25">
      <c r="A263" s="6">
        <v>125</v>
      </c>
      <c r="B263" s="6">
        <v>24</v>
      </c>
      <c r="C263" s="3">
        <v>0</v>
      </c>
      <c r="D263" s="6">
        <v>0</v>
      </c>
      <c r="E263" s="9" t="str">
        <f t="shared" si="5"/>
        <v>125-24-0-0</v>
      </c>
      <c r="F263" s="21">
        <v>0.96099999999999997</v>
      </c>
    </row>
    <row r="264" spans="1:6" x14ac:dyDescent="0.25">
      <c r="A264" s="6">
        <v>125</v>
      </c>
      <c r="B264" s="6">
        <v>24</v>
      </c>
      <c r="C264" s="3">
        <v>0</v>
      </c>
      <c r="D264" s="6">
        <v>22</v>
      </c>
      <c r="E264" s="9" t="str">
        <f t="shared" si="5"/>
        <v>125-24-0-22</v>
      </c>
      <c r="F264" s="21">
        <v>5.1779999999999999</v>
      </c>
    </row>
    <row r="265" spans="1:6" x14ac:dyDescent="0.25">
      <c r="A265" s="6">
        <v>125</v>
      </c>
      <c r="B265" s="6">
        <v>24</v>
      </c>
      <c r="C265" s="3">
        <v>0</v>
      </c>
      <c r="D265" s="6">
        <v>56</v>
      </c>
      <c r="E265" s="9" t="str">
        <f t="shared" si="5"/>
        <v>125-24-0-56</v>
      </c>
      <c r="F265" s="21">
        <v>12.43</v>
      </c>
    </row>
    <row r="266" spans="1:6" x14ac:dyDescent="0.25">
      <c r="A266" s="6">
        <v>125</v>
      </c>
      <c r="B266" s="6">
        <v>24</v>
      </c>
      <c r="C266" s="3">
        <v>0</v>
      </c>
      <c r="D266" s="6">
        <v>100</v>
      </c>
      <c r="E266" s="9" t="str">
        <f t="shared" si="5"/>
        <v>125-24-0-100</v>
      </c>
      <c r="F266" s="21">
        <v>25.84</v>
      </c>
    </row>
    <row r="267" spans="1:6" x14ac:dyDescent="0.25">
      <c r="A267" s="6">
        <v>125</v>
      </c>
      <c r="B267" s="6">
        <v>24</v>
      </c>
      <c r="C267" s="3">
        <v>0.5</v>
      </c>
      <c r="D267" s="6">
        <v>0</v>
      </c>
      <c r="E267" s="9" t="str">
        <f t="shared" si="5"/>
        <v>125-24-0.5-0</v>
      </c>
      <c r="F267" s="21">
        <v>0.98799999999999999</v>
      </c>
    </row>
    <row r="268" spans="1:6" x14ac:dyDescent="0.25">
      <c r="A268" s="6">
        <v>125</v>
      </c>
      <c r="B268" s="6">
        <v>24</v>
      </c>
      <c r="C268" s="3">
        <v>0.5</v>
      </c>
      <c r="D268" s="6">
        <v>22</v>
      </c>
      <c r="E268" s="9" t="str">
        <f t="shared" si="5"/>
        <v>125-24-0.5-22</v>
      </c>
      <c r="F268" s="21">
        <v>5.3419999999999996</v>
      </c>
    </row>
    <row r="269" spans="1:6" x14ac:dyDescent="0.25">
      <c r="A269" s="6">
        <v>125</v>
      </c>
      <c r="B269" s="6">
        <v>24</v>
      </c>
      <c r="C269" s="3">
        <v>0.5</v>
      </c>
      <c r="D269" s="6">
        <v>56</v>
      </c>
      <c r="E269" s="9" t="str">
        <f t="shared" si="5"/>
        <v>125-24-0.5-56</v>
      </c>
      <c r="F269" s="21">
        <v>13.86</v>
      </c>
    </row>
    <row r="270" spans="1:6" x14ac:dyDescent="0.25">
      <c r="A270" s="6">
        <v>125</v>
      </c>
      <c r="B270" s="6">
        <v>24</v>
      </c>
      <c r="C270" s="3">
        <v>0.5</v>
      </c>
      <c r="D270" s="6">
        <v>100</v>
      </c>
      <c r="E270" s="9" t="str">
        <f t="shared" si="5"/>
        <v>125-24-0.5-100</v>
      </c>
      <c r="F270" s="21">
        <v>33.72</v>
      </c>
    </row>
    <row r="271" spans="1:6" x14ac:dyDescent="0.25">
      <c r="A271" s="6">
        <v>125</v>
      </c>
      <c r="B271" s="6">
        <v>24</v>
      </c>
      <c r="C271" s="3">
        <v>1</v>
      </c>
      <c r="D271" s="6">
        <v>0</v>
      </c>
      <c r="E271" s="9" t="str">
        <f t="shared" si="5"/>
        <v>125-24-1-0</v>
      </c>
      <c r="F271" s="21">
        <v>1.02</v>
      </c>
    </row>
    <row r="272" spans="1:6" x14ac:dyDescent="0.25">
      <c r="A272" s="6">
        <v>125</v>
      </c>
      <c r="B272" s="6">
        <v>24</v>
      </c>
      <c r="C272" s="3">
        <v>1</v>
      </c>
      <c r="D272" s="6">
        <v>22</v>
      </c>
      <c r="E272" s="9" t="str">
        <f t="shared" si="5"/>
        <v>125-24-1-22</v>
      </c>
      <c r="F272" s="21">
        <v>5.55</v>
      </c>
    </row>
    <row r="273" spans="1:6" x14ac:dyDescent="0.25">
      <c r="A273" s="6">
        <v>125</v>
      </c>
      <c r="B273" s="6">
        <v>24</v>
      </c>
      <c r="C273" s="3">
        <v>1</v>
      </c>
      <c r="D273" s="6">
        <v>56</v>
      </c>
      <c r="E273" s="9" t="str">
        <f t="shared" si="5"/>
        <v>125-24-1-56</v>
      </c>
      <c r="F273" s="21">
        <v>14.23</v>
      </c>
    </row>
    <row r="274" spans="1:6" x14ac:dyDescent="0.25">
      <c r="A274" s="6">
        <v>125</v>
      </c>
      <c r="B274" s="6">
        <v>24</v>
      </c>
      <c r="C274" s="3">
        <v>1</v>
      </c>
      <c r="D274" s="6">
        <v>100</v>
      </c>
      <c r="E274" s="9" t="str">
        <f t="shared" si="5"/>
        <v>125-24-1-100</v>
      </c>
      <c r="F274" s="21">
        <v>39.42</v>
      </c>
    </row>
    <row r="275" spans="1:6" x14ac:dyDescent="0.25">
      <c r="A275" s="6">
        <v>125</v>
      </c>
      <c r="B275" s="6">
        <v>24</v>
      </c>
      <c r="C275" s="3">
        <v>2</v>
      </c>
      <c r="D275" s="6">
        <v>0</v>
      </c>
      <c r="E275" s="9" t="str">
        <f t="shared" si="5"/>
        <v>125-24-2-0</v>
      </c>
      <c r="F275" s="21">
        <v>1.0860000000000001</v>
      </c>
    </row>
    <row r="276" spans="1:6" x14ac:dyDescent="0.25">
      <c r="A276" s="6">
        <v>125</v>
      </c>
      <c r="B276" s="6">
        <v>24</v>
      </c>
      <c r="C276" s="3">
        <v>2</v>
      </c>
      <c r="D276" s="6">
        <v>22</v>
      </c>
      <c r="E276" s="9" t="str">
        <f t="shared" si="5"/>
        <v>125-24-2-22</v>
      </c>
      <c r="F276" s="21">
        <v>5.98</v>
      </c>
    </row>
    <row r="277" spans="1:6" x14ac:dyDescent="0.25">
      <c r="A277" s="6">
        <v>125</v>
      </c>
      <c r="B277" s="6">
        <v>24</v>
      </c>
      <c r="C277" s="3">
        <v>2</v>
      </c>
      <c r="D277" s="6">
        <v>56</v>
      </c>
      <c r="E277" s="9" t="str">
        <f t="shared" si="5"/>
        <v>125-24-2-56</v>
      </c>
      <c r="F277" s="21">
        <v>16.54</v>
      </c>
    </row>
    <row r="278" spans="1:6" x14ac:dyDescent="0.25">
      <c r="A278" s="6">
        <v>125</v>
      </c>
      <c r="B278" s="6">
        <v>24</v>
      </c>
      <c r="C278" s="3">
        <v>2</v>
      </c>
      <c r="D278" s="6">
        <v>100</v>
      </c>
      <c r="E278" s="9" t="str">
        <f t="shared" si="5"/>
        <v>125-24-2-100</v>
      </c>
      <c r="F278" s="21" t="s">
        <v>5</v>
      </c>
    </row>
    <row r="279" spans="1:6" x14ac:dyDescent="0.25">
      <c r="A279" s="6">
        <v>125</v>
      </c>
      <c r="B279" s="6">
        <v>24</v>
      </c>
      <c r="C279" s="3">
        <v>2.5</v>
      </c>
      <c r="D279" s="6">
        <v>0</v>
      </c>
      <c r="E279" s="9" t="str">
        <f t="shared" si="5"/>
        <v>125-24-2.5-0</v>
      </c>
      <c r="F279" s="21">
        <v>1.101</v>
      </c>
    </row>
    <row r="280" spans="1:6" x14ac:dyDescent="0.25">
      <c r="A280" s="6">
        <v>125</v>
      </c>
      <c r="B280" s="6">
        <v>24</v>
      </c>
      <c r="C280" s="3">
        <v>2.5</v>
      </c>
      <c r="D280" s="6">
        <v>22</v>
      </c>
      <c r="E280" s="9" t="str">
        <f t="shared" si="5"/>
        <v>125-24-2.5-22</v>
      </c>
      <c r="F280" s="21">
        <v>6.28</v>
      </c>
    </row>
    <row r="281" spans="1:6" x14ac:dyDescent="0.25">
      <c r="A281" s="6">
        <v>125</v>
      </c>
      <c r="B281" s="6">
        <v>24</v>
      </c>
      <c r="C281" s="3">
        <v>2.5</v>
      </c>
      <c r="D281" s="6">
        <v>56</v>
      </c>
      <c r="E281" s="9" t="str">
        <f t="shared" si="5"/>
        <v>125-24-2.5-56</v>
      </c>
      <c r="F281" s="21">
        <v>18.43</v>
      </c>
    </row>
    <row r="282" spans="1:6" x14ac:dyDescent="0.25">
      <c r="A282" s="6">
        <v>125</v>
      </c>
      <c r="B282" s="6">
        <v>24</v>
      </c>
      <c r="C282" s="3">
        <v>2.5</v>
      </c>
      <c r="D282" s="6">
        <v>100</v>
      </c>
      <c r="E282" s="9" t="str">
        <f t="shared" si="5"/>
        <v>125-24-2.5-100</v>
      </c>
      <c r="F282" s="21" t="s">
        <v>5</v>
      </c>
    </row>
    <row r="283" spans="1:6" x14ac:dyDescent="0.25">
      <c r="A283" s="6">
        <v>125</v>
      </c>
      <c r="B283" s="6">
        <v>36</v>
      </c>
      <c r="C283" s="3">
        <v>0</v>
      </c>
      <c r="D283" s="6">
        <v>0</v>
      </c>
      <c r="E283" s="9" t="str">
        <f t="shared" si="5"/>
        <v>125-36-0-0</v>
      </c>
      <c r="F283" s="21">
        <v>1.25</v>
      </c>
    </row>
    <row r="284" spans="1:6" x14ac:dyDescent="0.25">
      <c r="A284" s="6">
        <v>125</v>
      </c>
      <c r="B284" s="6">
        <v>36</v>
      </c>
      <c r="C284" s="3">
        <v>0</v>
      </c>
      <c r="D284" s="6">
        <v>22</v>
      </c>
      <c r="E284" s="9" t="str">
        <f t="shared" si="5"/>
        <v>125-36-0-22</v>
      </c>
      <c r="F284" s="21">
        <v>6.6079999999999997</v>
      </c>
    </row>
    <row r="285" spans="1:6" x14ac:dyDescent="0.25">
      <c r="A285" s="6">
        <v>125</v>
      </c>
      <c r="B285" s="6">
        <v>36</v>
      </c>
      <c r="C285" s="3">
        <v>0</v>
      </c>
      <c r="D285" s="6">
        <v>56</v>
      </c>
      <c r="E285" s="9" t="str">
        <f t="shared" si="5"/>
        <v>125-36-0-56</v>
      </c>
      <c r="F285" s="21">
        <v>15.54</v>
      </c>
    </row>
    <row r="286" spans="1:6" x14ac:dyDescent="0.25">
      <c r="A286" s="6">
        <v>125</v>
      </c>
      <c r="B286" s="6">
        <v>36</v>
      </c>
      <c r="C286" s="3">
        <v>0</v>
      </c>
      <c r="D286" s="6">
        <v>100</v>
      </c>
      <c r="E286" s="9" t="str">
        <f t="shared" si="5"/>
        <v>125-36-0-100</v>
      </c>
      <c r="F286" s="21">
        <v>32.700000000000003</v>
      </c>
    </row>
    <row r="287" spans="1:6" x14ac:dyDescent="0.25">
      <c r="A287" s="6">
        <v>125</v>
      </c>
      <c r="B287" s="6">
        <v>36</v>
      </c>
      <c r="C287" s="3">
        <v>0.5</v>
      </c>
      <c r="D287" s="6">
        <v>0</v>
      </c>
      <c r="E287" s="9" t="str">
        <f t="shared" si="5"/>
        <v>125-36-0.5-0</v>
      </c>
      <c r="F287" s="21">
        <v>1.246</v>
      </c>
    </row>
    <row r="288" spans="1:6" x14ac:dyDescent="0.25">
      <c r="A288" s="6">
        <v>125</v>
      </c>
      <c r="B288" s="6">
        <v>36</v>
      </c>
      <c r="C288" s="3">
        <v>0.5</v>
      </c>
      <c r="D288" s="6">
        <v>22</v>
      </c>
      <c r="E288" s="9" t="str">
        <f t="shared" si="5"/>
        <v>125-36-0.5-22</v>
      </c>
      <c r="F288" s="21">
        <v>6.8</v>
      </c>
    </row>
    <row r="289" spans="1:6" x14ac:dyDescent="0.25">
      <c r="A289" s="6">
        <v>125</v>
      </c>
      <c r="B289" s="6">
        <v>36</v>
      </c>
      <c r="C289" s="3">
        <v>0.5</v>
      </c>
      <c r="D289" s="6">
        <v>56</v>
      </c>
      <c r="E289" s="9" t="str">
        <f t="shared" si="5"/>
        <v>125-36-0.5-56</v>
      </c>
      <c r="F289" s="21">
        <v>17.350000000000001</v>
      </c>
    </row>
    <row r="290" spans="1:6" x14ac:dyDescent="0.25">
      <c r="A290" s="6">
        <v>125</v>
      </c>
      <c r="B290" s="6">
        <v>36</v>
      </c>
      <c r="C290" s="3">
        <v>0.5</v>
      </c>
      <c r="D290" s="6">
        <v>100</v>
      </c>
      <c r="E290" s="9" t="str">
        <f t="shared" si="5"/>
        <v>125-36-0.5-100</v>
      </c>
      <c r="F290" s="21">
        <v>44.02</v>
      </c>
    </row>
    <row r="291" spans="1:6" x14ac:dyDescent="0.25">
      <c r="A291" s="6">
        <v>125</v>
      </c>
      <c r="B291" s="6">
        <v>36</v>
      </c>
      <c r="C291" s="3">
        <v>1</v>
      </c>
      <c r="D291" s="6">
        <v>0</v>
      </c>
      <c r="E291" s="9" t="str">
        <f t="shared" si="5"/>
        <v>125-36-1-0</v>
      </c>
      <c r="F291" s="21">
        <v>1.274</v>
      </c>
    </row>
    <row r="292" spans="1:6" x14ac:dyDescent="0.25">
      <c r="A292" s="6">
        <v>125</v>
      </c>
      <c r="B292" s="6">
        <v>36</v>
      </c>
      <c r="C292" s="3">
        <v>1</v>
      </c>
      <c r="D292" s="6">
        <v>22</v>
      </c>
      <c r="E292" s="9" t="str">
        <f t="shared" si="5"/>
        <v>125-36-1-22</v>
      </c>
      <c r="F292" s="21">
        <v>7.032</v>
      </c>
    </row>
    <row r="293" spans="1:6" x14ac:dyDescent="0.25">
      <c r="A293" s="6">
        <v>125</v>
      </c>
      <c r="B293" s="6">
        <v>36</v>
      </c>
      <c r="C293" s="3">
        <v>1</v>
      </c>
      <c r="D293" s="6">
        <v>56</v>
      </c>
      <c r="E293" s="9" t="str">
        <f t="shared" si="5"/>
        <v>125-36-1-56</v>
      </c>
      <c r="F293" s="21">
        <v>18.760000000000002</v>
      </c>
    </row>
    <row r="294" spans="1:6" x14ac:dyDescent="0.25">
      <c r="A294" s="6">
        <v>125</v>
      </c>
      <c r="B294" s="6">
        <v>36</v>
      </c>
      <c r="C294" s="3">
        <v>1</v>
      </c>
      <c r="D294" s="6">
        <v>100</v>
      </c>
      <c r="E294" s="9" t="str">
        <f t="shared" si="5"/>
        <v>125-36-1-100</v>
      </c>
      <c r="F294" s="21">
        <v>70.02</v>
      </c>
    </row>
    <row r="295" spans="1:6" x14ac:dyDescent="0.25">
      <c r="A295" s="6">
        <v>125</v>
      </c>
      <c r="B295" s="6">
        <v>36</v>
      </c>
      <c r="C295" s="3">
        <v>2</v>
      </c>
      <c r="D295" s="6">
        <v>0</v>
      </c>
      <c r="E295" s="9" t="str">
        <f t="shared" si="5"/>
        <v>125-36-2-0</v>
      </c>
      <c r="F295" s="21">
        <v>1.33</v>
      </c>
    </row>
    <row r="296" spans="1:6" x14ac:dyDescent="0.25">
      <c r="A296" s="6">
        <v>125</v>
      </c>
      <c r="B296" s="6">
        <v>36</v>
      </c>
      <c r="C296" s="3">
        <v>2</v>
      </c>
      <c r="D296" s="6">
        <v>22</v>
      </c>
      <c r="E296" s="9" t="str">
        <f t="shared" si="5"/>
        <v>125-36-2-22</v>
      </c>
      <c r="F296" s="21">
        <v>7.6239999999999997</v>
      </c>
    </row>
    <row r="297" spans="1:6" x14ac:dyDescent="0.25">
      <c r="A297" s="6">
        <v>125</v>
      </c>
      <c r="B297" s="6">
        <v>36</v>
      </c>
      <c r="C297" s="3">
        <v>2</v>
      </c>
      <c r="D297" s="6">
        <v>56</v>
      </c>
      <c r="E297" s="9" t="str">
        <f t="shared" si="5"/>
        <v>125-36-2-56</v>
      </c>
      <c r="F297" s="21" t="s">
        <v>5</v>
      </c>
    </row>
    <row r="298" spans="1:6" x14ac:dyDescent="0.25">
      <c r="A298" s="6">
        <v>125</v>
      </c>
      <c r="B298" s="6">
        <v>36</v>
      </c>
      <c r="C298" s="3">
        <v>2</v>
      </c>
      <c r="D298" s="6">
        <v>100</v>
      </c>
      <c r="E298" s="9" t="str">
        <f t="shared" si="5"/>
        <v>125-36-2-100</v>
      </c>
      <c r="F298" s="21" t="s">
        <v>5</v>
      </c>
    </row>
    <row r="299" spans="1:6" x14ac:dyDescent="0.25">
      <c r="A299" s="6">
        <v>125</v>
      </c>
      <c r="B299" s="6">
        <v>36</v>
      </c>
      <c r="C299" s="3">
        <v>2.5</v>
      </c>
      <c r="D299" s="6">
        <v>0</v>
      </c>
      <c r="E299" s="9" t="str">
        <f t="shared" si="5"/>
        <v>125-36-2.5-0</v>
      </c>
      <c r="F299" s="21">
        <v>1.3480000000000001</v>
      </c>
    </row>
    <row r="300" spans="1:6" x14ac:dyDescent="0.25">
      <c r="A300" s="6">
        <v>125</v>
      </c>
      <c r="B300" s="6">
        <v>36</v>
      </c>
      <c r="C300" s="3">
        <v>2.5</v>
      </c>
      <c r="D300" s="6">
        <v>22</v>
      </c>
      <c r="E300" s="9" t="str">
        <f t="shared" si="5"/>
        <v>125-36-2.5-22</v>
      </c>
      <c r="F300" s="21">
        <v>7.7160000000000002</v>
      </c>
    </row>
    <row r="301" spans="1:6" x14ac:dyDescent="0.25">
      <c r="A301" s="6">
        <v>125</v>
      </c>
      <c r="B301" s="6">
        <v>36</v>
      </c>
      <c r="C301" s="3">
        <v>2.5</v>
      </c>
      <c r="D301" s="6">
        <v>56</v>
      </c>
      <c r="E301" s="9" t="str">
        <f t="shared" si="5"/>
        <v>125-36-2.5-56</v>
      </c>
      <c r="F301" s="21" t="s">
        <v>5</v>
      </c>
    </row>
    <row r="302" spans="1:6" x14ac:dyDescent="0.25">
      <c r="A302" s="6">
        <v>125</v>
      </c>
      <c r="B302" s="6">
        <v>36</v>
      </c>
      <c r="C302" s="3">
        <v>2.5</v>
      </c>
      <c r="D302" s="6">
        <v>100</v>
      </c>
      <c r="E302" s="9" t="str">
        <f t="shared" si="5"/>
        <v>125-36-2.5-100</v>
      </c>
      <c r="F302" s="21" t="s">
        <v>5</v>
      </c>
    </row>
    <row r="303" spans="1:6" x14ac:dyDescent="0.25">
      <c r="A303" s="6">
        <v>125</v>
      </c>
      <c r="B303" s="6">
        <v>48</v>
      </c>
      <c r="C303" s="3">
        <v>0</v>
      </c>
      <c r="D303" s="6">
        <v>0</v>
      </c>
      <c r="E303" s="9" t="str">
        <f t="shared" si="5"/>
        <v>125-48-0-0</v>
      </c>
      <c r="F303" s="21">
        <v>1.504</v>
      </c>
    </row>
    <row r="304" spans="1:6" x14ac:dyDescent="0.25">
      <c r="A304" s="6">
        <v>125</v>
      </c>
      <c r="B304" s="6">
        <v>48</v>
      </c>
      <c r="C304" s="3">
        <v>0</v>
      </c>
      <c r="D304" s="6">
        <v>22</v>
      </c>
      <c r="E304" s="9" t="str">
        <f t="shared" si="5"/>
        <v>125-48-0-22</v>
      </c>
      <c r="F304" s="21">
        <v>7.8040000000000003</v>
      </c>
    </row>
    <row r="305" spans="1:6" x14ac:dyDescent="0.25">
      <c r="A305" s="6">
        <v>125</v>
      </c>
      <c r="B305" s="6">
        <v>48</v>
      </c>
      <c r="C305" s="3">
        <v>0</v>
      </c>
      <c r="D305" s="6">
        <v>56</v>
      </c>
      <c r="E305" s="9" t="str">
        <f t="shared" si="5"/>
        <v>125-48-0-56</v>
      </c>
      <c r="F305" s="21">
        <v>18.82</v>
      </c>
    </row>
    <row r="306" spans="1:6" x14ac:dyDescent="0.25">
      <c r="A306" s="6">
        <v>125</v>
      </c>
      <c r="B306" s="6">
        <v>48</v>
      </c>
      <c r="C306" s="3">
        <v>0</v>
      </c>
      <c r="D306" s="6">
        <v>100</v>
      </c>
      <c r="E306" s="9" t="str">
        <f t="shared" si="5"/>
        <v>125-48-0-100</v>
      </c>
      <c r="F306" s="21">
        <v>38.6</v>
      </c>
    </row>
    <row r="307" spans="1:6" x14ac:dyDescent="0.25">
      <c r="A307" s="6">
        <v>125</v>
      </c>
      <c r="B307" s="6">
        <v>48</v>
      </c>
      <c r="C307" s="3">
        <v>0.5</v>
      </c>
      <c r="D307" s="6">
        <v>0</v>
      </c>
      <c r="E307" s="9" t="str">
        <f t="shared" si="5"/>
        <v>125-48-0.5-0</v>
      </c>
      <c r="F307" s="21">
        <v>1.496</v>
      </c>
    </row>
    <row r="308" spans="1:6" x14ac:dyDescent="0.25">
      <c r="A308" s="6">
        <v>125</v>
      </c>
      <c r="B308" s="6">
        <v>48</v>
      </c>
      <c r="C308" s="3">
        <v>0.5</v>
      </c>
      <c r="D308" s="6">
        <v>22</v>
      </c>
      <c r="E308" s="9" t="str">
        <f t="shared" si="5"/>
        <v>125-48-0.5-22</v>
      </c>
      <c r="F308" s="21">
        <v>8.1280000000000001</v>
      </c>
    </row>
    <row r="309" spans="1:6" x14ac:dyDescent="0.25">
      <c r="A309" s="6">
        <v>125</v>
      </c>
      <c r="B309" s="6">
        <v>48</v>
      </c>
      <c r="C309" s="3">
        <v>0.5</v>
      </c>
      <c r="D309" s="6">
        <v>56</v>
      </c>
      <c r="E309" s="9" t="str">
        <f t="shared" si="5"/>
        <v>125-48-0.5-56</v>
      </c>
      <c r="F309" s="21">
        <v>21.38</v>
      </c>
    </row>
    <row r="310" spans="1:6" x14ac:dyDescent="0.25">
      <c r="A310" s="6">
        <v>125</v>
      </c>
      <c r="B310" s="6">
        <v>48</v>
      </c>
      <c r="C310" s="3">
        <v>0.5</v>
      </c>
      <c r="D310" s="6">
        <v>100</v>
      </c>
      <c r="E310" s="9" t="str">
        <f t="shared" si="5"/>
        <v>125-48-0.5-100</v>
      </c>
      <c r="F310" s="21">
        <v>54.54</v>
      </c>
    </row>
    <row r="311" spans="1:6" x14ac:dyDescent="0.25">
      <c r="A311" s="6">
        <v>125</v>
      </c>
      <c r="B311" s="6">
        <v>48</v>
      </c>
      <c r="C311" s="3">
        <v>1</v>
      </c>
      <c r="D311" s="6">
        <v>0</v>
      </c>
      <c r="E311" s="9" t="str">
        <f t="shared" si="5"/>
        <v>125-48-1-0</v>
      </c>
      <c r="F311" s="21">
        <v>1.524</v>
      </c>
    </row>
    <row r="312" spans="1:6" x14ac:dyDescent="0.25">
      <c r="A312" s="6">
        <v>125</v>
      </c>
      <c r="B312" s="6">
        <v>48</v>
      </c>
      <c r="C312" s="3">
        <v>1</v>
      </c>
      <c r="D312" s="6">
        <v>22</v>
      </c>
      <c r="E312" s="9" t="str">
        <f t="shared" si="5"/>
        <v>125-48-1-22</v>
      </c>
      <c r="F312" s="21">
        <v>8.48</v>
      </c>
    </row>
    <row r="313" spans="1:6" x14ac:dyDescent="0.25">
      <c r="A313" s="6">
        <v>125</v>
      </c>
      <c r="B313" s="6">
        <v>48</v>
      </c>
      <c r="C313" s="3">
        <v>1</v>
      </c>
      <c r="D313" s="6">
        <v>56</v>
      </c>
      <c r="E313" s="9" t="str">
        <f t="shared" si="5"/>
        <v>125-48-1-56</v>
      </c>
      <c r="F313" s="21">
        <v>24.34</v>
      </c>
    </row>
    <row r="314" spans="1:6" x14ac:dyDescent="0.25">
      <c r="A314" s="6">
        <v>125</v>
      </c>
      <c r="B314" s="6">
        <v>48</v>
      </c>
      <c r="C314" s="3">
        <v>1</v>
      </c>
      <c r="D314" s="6">
        <v>100</v>
      </c>
      <c r="E314" s="9" t="str">
        <f t="shared" si="5"/>
        <v>125-48-1-100</v>
      </c>
      <c r="F314" s="21" t="s">
        <v>5</v>
      </c>
    </row>
    <row r="315" spans="1:6" x14ac:dyDescent="0.25">
      <c r="A315" s="6">
        <v>125</v>
      </c>
      <c r="B315" s="6">
        <v>48</v>
      </c>
      <c r="C315" s="3">
        <v>2</v>
      </c>
      <c r="D315" s="6">
        <v>0</v>
      </c>
      <c r="E315" s="9" t="str">
        <f t="shared" si="5"/>
        <v>125-48-2-0</v>
      </c>
      <c r="F315" s="21">
        <v>1.581</v>
      </c>
    </row>
    <row r="316" spans="1:6" x14ac:dyDescent="0.25">
      <c r="A316" s="6">
        <v>125</v>
      </c>
      <c r="B316" s="6">
        <v>48</v>
      </c>
      <c r="C316" s="3">
        <v>2</v>
      </c>
      <c r="D316" s="6">
        <v>22</v>
      </c>
      <c r="E316" s="9" t="str">
        <f t="shared" si="5"/>
        <v>125-48-2-22</v>
      </c>
      <c r="F316" s="21" t="s">
        <v>5</v>
      </c>
    </row>
    <row r="317" spans="1:6" x14ac:dyDescent="0.25">
      <c r="A317" s="6">
        <v>125</v>
      </c>
      <c r="B317" s="6">
        <v>48</v>
      </c>
      <c r="C317" s="3">
        <v>2</v>
      </c>
      <c r="D317" s="6">
        <v>56</v>
      </c>
      <c r="E317" s="9" t="str">
        <f t="shared" si="5"/>
        <v>125-48-2-56</v>
      </c>
      <c r="F317" s="21" t="s">
        <v>5</v>
      </c>
    </row>
    <row r="318" spans="1:6" x14ac:dyDescent="0.25">
      <c r="A318" s="6">
        <v>125</v>
      </c>
      <c r="B318" s="6">
        <v>48</v>
      </c>
      <c r="C318" s="3">
        <v>2</v>
      </c>
      <c r="D318" s="6">
        <v>100</v>
      </c>
      <c r="E318" s="9" t="str">
        <f t="shared" si="5"/>
        <v>125-48-2-100</v>
      </c>
      <c r="F318" s="21" t="s">
        <v>5</v>
      </c>
    </row>
    <row r="319" spans="1:6" x14ac:dyDescent="0.25">
      <c r="A319" s="6">
        <v>125</v>
      </c>
      <c r="B319" s="6">
        <v>48</v>
      </c>
      <c r="C319" s="3">
        <v>2.5</v>
      </c>
      <c r="D319" s="6">
        <v>0</v>
      </c>
      <c r="E319" s="9" t="str">
        <f t="shared" si="5"/>
        <v>125-48-2.5-0</v>
      </c>
      <c r="F319" s="21">
        <v>1.601</v>
      </c>
    </row>
    <row r="320" spans="1:6" x14ac:dyDescent="0.25">
      <c r="A320" s="6">
        <v>125</v>
      </c>
      <c r="B320" s="6">
        <v>48</v>
      </c>
      <c r="C320" s="3">
        <v>2.5</v>
      </c>
      <c r="D320" s="6">
        <v>22</v>
      </c>
      <c r="E320" s="9" t="str">
        <f t="shared" si="5"/>
        <v>125-48-2.5-22</v>
      </c>
      <c r="F320" s="21" t="s">
        <v>5</v>
      </c>
    </row>
    <row r="321" spans="1:6" x14ac:dyDescent="0.25">
      <c r="A321" s="6">
        <v>125</v>
      </c>
      <c r="B321" s="6">
        <v>48</v>
      </c>
      <c r="C321" s="3">
        <v>2.5</v>
      </c>
      <c r="D321" s="6">
        <v>56</v>
      </c>
      <c r="E321" s="9" t="str">
        <f t="shared" si="5"/>
        <v>125-48-2.5-56</v>
      </c>
      <c r="F321" s="21" t="s">
        <v>5</v>
      </c>
    </row>
    <row r="322" spans="1:6" x14ac:dyDescent="0.25">
      <c r="A322" s="6">
        <v>125</v>
      </c>
      <c r="B322" s="6">
        <v>48</v>
      </c>
      <c r="C322" s="3">
        <v>2.5</v>
      </c>
      <c r="D322" s="63">
        <v>100</v>
      </c>
      <c r="E322" s="64" t="str">
        <f t="shared" si="5"/>
        <v>125-48-2.5-100</v>
      </c>
      <c r="F322" s="65" t="s">
        <v>5</v>
      </c>
    </row>
    <row r="323" spans="1:6" x14ac:dyDescent="0.25">
      <c r="A323" s="129" t="s">
        <v>71</v>
      </c>
      <c r="B323" s="129"/>
      <c r="C323" s="129"/>
      <c r="D323" s="10"/>
      <c r="E323" s="128" t="s">
        <v>72</v>
      </c>
      <c r="F323" s="128"/>
    </row>
    <row r="324" spans="1:6" x14ac:dyDescent="0.25">
      <c r="A324" s="61" t="s">
        <v>73</v>
      </c>
      <c r="B324" t="s">
        <v>74</v>
      </c>
      <c r="C324" s="61" t="s">
        <v>75</v>
      </c>
      <c r="D324"/>
      <c r="E324" s="61" t="s">
        <v>76</v>
      </c>
      <c r="F324" s="61" t="s">
        <v>75</v>
      </c>
    </row>
    <row r="325" spans="1:6" x14ac:dyDescent="0.25">
      <c r="A325" s="9" t="s">
        <v>34</v>
      </c>
      <c r="B325" s="9">
        <v>2</v>
      </c>
      <c r="C325" s="21">
        <v>51.1</v>
      </c>
      <c r="D325"/>
      <c r="E325" s="9" t="s">
        <v>69</v>
      </c>
      <c r="F325" s="21">
        <v>51.1</v>
      </c>
    </row>
    <row r="326" spans="1:6" x14ac:dyDescent="0.25">
      <c r="A326" s="9" t="s">
        <v>35</v>
      </c>
      <c r="B326" s="9">
        <v>2</v>
      </c>
      <c r="C326" s="21">
        <v>22.54</v>
      </c>
      <c r="D326"/>
      <c r="E326" s="9" t="s">
        <v>70</v>
      </c>
      <c r="F326" s="21">
        <v>22.54</v>
      </c>
    </row>
    <row r="327" spans="1:6" x14ac:dyDescent="0.25">
      <c r="A327" s="9" t="s">
        <v>36</v>
      </c>
      <c r="B327" s="9">
        <v>1.5</v>
      </c>
      <c r="C327" s="21">
        <v>58.65</v>
      </c>
      <c r="D327"/>
      <c r="E327" s="9" t="s">
        <v>62</v>
      </c>
      <c r="F327" s="21">
        <v>58.65</v>
      </c>
    </row>
    <row r="328" spans="1:6" x14ac:dyDescent="0.25">
      <c r="A328" s="9" t="s">
        <v>37</v>
      </c>
      <c r="B328" s="9">
        <v>1.5</v>
      </c>
      <c r="C328" s="21">
        <v>58.65</v>
      </c>
      <c r="D328"/>
      <c r="E328" s="9" t="s">
        <v>62</v>
      </c>
      <c r="F328" s="21">
        <v>58.65</v>
      </c>
    </row>
    <row r="329" spans="1:6" x14ac:dyDescent="0.25">
      <c r="A329" s="9" t="s">
        <v>38</v>
      </c>
      <c r="B329" s="9">
        <v>1.8</v>
      </c>
      <c r="C329" s="21">
        <v>71.11</v>
      </c>
      <c r="D329"/>
      <c r="E329" s="9" t="s">
        <v>63</v>
      </c>
      <c r="F329" s="21">
        <v>71.11</v>
      </c>
    </row>
    <row r="330" spans="1:6" x14ac:dyDescent="0.25">
      <c r="A330" s="9" t="s">
        <v>39</v>
      </c>
      <c r="B330" s="9">
        <v>1.8</v>
      </c>
      <c r="C330" s="21">
        <v>71.11</v>
      </c>
      <c r="D330"/>
      <c r="E330" s="9" t="s">
        <v>63</v>
      </c>
      <c r="F330" s="21">
        <v>71.11</v>
      </c>
    </row>
    <row r="331" spans="1:6" x14ac:dyDescent="0.25">
      <c r="A331" s="9" t="s">
        <v>40</v>
      </c>
      <c r="B331" s="9">
        <v>1.6</v>
      </c>
      <c r="C331" s="21">
        <v>22.76</v>
      </c>
      <c r="D331"/>
      <c r="E331" s="9" t="s">
        <v>64</v>
      </c>
      <c r="F331" s="21">
        <v>22.76</v>
      </c>
    </row>
    <row r="332" spans="1:6" x14ac:dyDescent="0.25">
      <c r="A332" s="9" t="s">
        <v>41</v>
      </c>
      <c r="B332" s="9">
        <v>1.6</v>
      </c>
      <c r="C332" s="21">
        <v>22.76</v>
      </c>
      <c r="D332"/>
      <c r="E332" s="9" t="s">
        <v>64</v>
      </c>
      <c r="F332" s="21">
        <v>22.76</v>
      </c>
    </row>
    <row r="333" spans="1:6" x14ac:dyDescent="0.25">
      <c r="A333" s="9" t="s">
        <v>43</v>
      </c>
      <c r="B333" s="9">
        <v>1.1000000000000001</v>
      </c>
      <c r="C333" s="21">
        <v>84.424999999999997</v>
      </c>
      <c r="D333"/>
      <c r="E333" s="9" t="s">
        <v>65</v>
      </c>
      <c r="F333" s="21">
        <v>84.424999999999997</v>
      </c>
    </row>
    <row r="334" spans="1:6" x14ac:dyDescent="0.25">
      <c r="A334" s="9" t="s">
        <v>42</v>
      </c>
      <c r="B334" s="9">
        <v>1.1000000000000001</v>
      </c>
      <c r="C334" s="21">
        <v>84.424999999999997</v>
      </c>
      <c r="D334"/>
      <c r="E334" s="9" t="s">
        <v>65</v>
      </c>
      <c r="F334" s="21">
        <v>84.424999999999997</v>
      </c>
    </row>
    <row r="335" spans="1:6" x14ac:dyDescent="0.25">
      <c r="A335" s="9" t="s">
        <v>44</v>
      </c>
      <c r="B335" s="9">
        <v>1.6</v>
      </c>
      <c r="C335" s="21">
        <v>9.09</v>
      </c>
      <c r="D335"/>
      <c r="E335" s="9" t="s">
        <v>66</v>
      </c>
      <c r="F335" s="21">
        <v>9.09</v>
      </c>
    </row>
    <row r="336" spans="1:6" x14ac:dyDescent="0.25">
      <c r="A336" s="9" t="s">
        <v>45</v>
      </c>
      <c r="B336" s="9">
        <v>1.6</v>
      </c>
      <c r="C336" s="21">
        <v>9.09</v>
      </c>
      <c r="D336"/>
      <c r="E336" s="9" t="s">
        <v>66</v>
      </c>
      <c r="F336" s="21">
        <v>9.09</v>
      </c>
    </row>
    <row r="337" spans="1:6" x14ac:dyDescent="0.25">
      <c r="A337" s="9" t="s">
        <v>46</v>
      </c>
      <c r="B337" s="9">
        <v>1.1000000000000001</v>
      </c>
      <c r="C337" s="21">
        <v>26.79</v>
      </c>
      <c r="D337"/>
      <c r="E337" s="9" t="s">
        <v>67</v>
      </c>
      <c r="F337" s="21">
        <v>26.79</v>
      </c>
    </row>
    <row r="338" spans="1:6" x14ac:dyDescent="0.25">
      <c r="A338" s="9" t="s">
        <v>47</v>
      </c>
      <c r="B338" s="9">
        <v>1.1000000000000001</v>
      </c>
      <c r="C338" s="21">
        <v>26.79</v>
      </c>
      <c r="D338"/>
      <c r="E338" s="9" t="s">
        <v>67</v>
      </c>
      <c r="F338" s="21">
        <v>26.79</v>
      </c>
    </row>
    <row r="339" spans="1:6" x14ac:dyDescent="0.25">
      <c r="A339" s="9" t="s">
        <v>48</v>
      </c>
      <c r="B339" s="9">
        <v>0.8</v>
      </c>
      <c r="C339" s="21">
        <v>99.3</v>
      </c>
      <c r="D339"/>
      <c r="E339" s="9" t="s">
        <v>68</v>
      </c>
      <c r="F339" s="21">
        <v>99.3</v>
      </c>
    </row>
    <row r="340" spans="1:6" x14ac:dyDescent="0.25">
      <c r="A340" s="9" t="s">
        <v>49</v>
      </c>
      <c r="B340" s="9">
        <v>0.8</v>
      </c>
      <c r="C340" s="21">
        <v>99.3</v>
      </c>
      <c r="D340"/>
      <c r="E340" s="9" t="s">
        <v>68</v>
      </c>
      <c r="F340" s="21">
        <v>99.3</v>
      </c>
    </row>
    <row r="341" spans="1:6" x14ac:dyDescent="0.25">
      <c r="A341" s="9" t="s">
        <v>50</v>
      </c>
      <c r="B341" s="9">
        <v>0.8</v>
      </c>
      <c r="C341" s="21">
        <v>99.3</v>
      </c>
      <c r="D341"/>
      <c r="E341" s="9" t="s">
        <v>68</v>
      </c>
      <c r="F341" s="21">
        <v>99.3</v>
      </c>
    </row>
    <row r="342" spans="1:6" x14ac:dyDescent="0.25">
      <c r="B342"/>
      <c r="C342"/>
      <c r="D342"/>
      <c r="E342"/>
    </row>
    <row r="343" spans="1:6" x14ac:dyDescent="0.25">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B362"/>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sheetData>
  <sheetProtection selectLockedCells="1"/>
  <mergeCells count="17">
    <mergeCell ref="A1:F1"/>
    <mergeCell ref="H1:N1"/>
    <mergeCell ref="O23:V24"/>
    <mergeCell ref="O25:V27"/>
    <mergeCell ref="O17:V17"/>
    <mergeCell ref="O19:V21"/>
    <mergeCell ref="O12:V14"/>
    <mergeCell ref="E323:F323"/>
    <mergeCell ref="A323:C323"/>
    <mergeCell ref="I15:M15"/>
    <mergeCell ref="O2:V2"/>
    <mergeCell ref="O5:V5"/>
    <mergeCell ref="O8:V11"/>
    <mergeCell ref="I28:R28"/>
    <mergeCell ref="H36:H37"/>
    <mergeCell ref="I36:J37"/>
    <mergeCell ref="T28:V37"/>
  </mergeCells>
  <phoneticPr fontId="1"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7A16C-79EE-4B47-AF1C-2F2C6DF6B4F3}">
  <sheetPr codeName="Sheet3">
    <tabColor theme="7" tint="0.79998168889431442"/>
  </sheetPr>
  <dimension ref="A1:V10678"/>
  <sheetViews>
    <sheetView zoomScaleNormal="100" workbookViewId="0">
      <selection activeCell="M36" sqref="M36"/>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116</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56</v>
      </c>
      <c r="M3" s="23" t="str">
        <f>I3&amp;"-"&amp;J3&amp;"-"&amp;K3&amp;"-"&amp;L3</f>
        <v>85-36-1-56</v>
      </c>
      <c r="N3" s="66">
        <f>VLOOKUP(M3,'ID Table Low'!$E$4:$F$323,2,FALSE)</f>
        <v>16.059999999999999</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1</v>
      </c>
      <c r="L6" s="29">
        <f>IF(AND(L30&gt;0,L30&lt;23),22,IF(AND(L30&gt;22,L30&lt;57),56,IF(AND(L30&gt;56,L30&lt;101),100,IF(L30=0,0,"Value Error"))))</f>
        <v>100</v>
      </c>
      <c r="M6" s="31" t="str">
        <f>I6&amp;"-"&amp;J6&amp;"-"&amp;K6&amp;"-"&amp;L6</f>
        <v>125-48-1-100</v>
      </c>
      <c r="N6" s="66" t="str">
        <f>VLOOKUP(M6,'ID Table Low'!$E$4:$F$323,2,FALSE)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38</v>
      </c>
      <c r="J9" s="29">
        <f>(J30-J3)</f>
        <v>3</v>
      </c>
      <c r="K9" s="30">
        <f>(K30-K3)</f>
        <v>3.9999999999999813E-2</v>
      </c>
      <c r="L9" s="29">
        <f>(L30-L3)</f>
        <v>43</v>
      </c>
      <c r="M9" s="29"/>
      <c r="N9" s="14"/>
    </row>
    <row r="10" spans="1:22" x14ac:dyDescent="0.25">
      <c r="A10" s="6">
        <v>-40</v>
      </c>
      <c r="B10" s="6">
        <v>12</v>
      </c>
      <c r="C10" s="3">
        <v>0.5</v>
      </c>
      <c r="D10" s="6">
        <v>56</v>
      </c>
      <c r="E10" s="9" t="str">
        <f t="shared" si="0"/>
        <v>-40-12-0.5-56</v>
      </c>
      <c r="F10" s="21">
        <v>8.8320000000000007</v>
      </c>
      <c r="H10" s="12"/>
      <c r="I10" s="29">
        <f>(I6-I3)</f>
        <v>40</v>
      </c>
      <c r="J10" s="29">
        <f>(J6-J3)</f>
        <v>12</v>
      </c>
      <c r="K10" s="30">
        <f>(K6-K3)</f>
        <v>0</v>
      </c>
      <c r="L10" s="29">
        <f>(L6-L3)</f>
        <v>44</v>
      </c>
      <c r="M10" s="29"/>
      <c r="N10" s="14"/>
    </row>
    <row r="11" spans="1:22" x14ac:dyDescent="0.25">
      <c r="A11" s="6">
        <v>-40</v>
      </c>
      <c r="B11" s="6">
        <v>12</v>
      </c>
      <c r="C11" s="3">
        <v>0.5</v>
      </c>
      <c r="D11" s="6">
        <v>100</v>
      </c>
      <c r="E11" s="9" t="str">
        <f t="shared" si="0"/>
        <v>-40-12-0.5-100</v>
      </c>
      <c r="F11" s="21">
        <v>18.760000000000002</v>
      </c>
      <c r="H11" s="28" t="s">
        <v>29</v>
      </c>
      <c r="I11" s="32">
        <f>IF(I10=0,"N/A",I9/I10)</f>
        <v>0.95</v>
      </c>
      <c r="J11" s="32">
        <f>IF(J10=0,"N/A",J9/J10)</f>
        <v>0.25</v>
      </c>
      <c r="K11" s="32" t="str">
        <f>IF(K10=0,"N/A",K9/K10)</f>
        <v>N/A</v>
      </c>
      <c r="L11" s="32">
        <f>IF(L10=0,"N/A",L9/L10)</f>
        <v>0.97727272727272729</v>
      </c>
      <c r="M11" s="32"/>
      <c r="N11" s="67">
        <f>AVERAGE(I11:L11)</f>
        <v>0.72575757575757571</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45.345</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125-48-1-100</v>
      </c>
      <c r="N18" s="66">
        <f>VLOOKUP(M18,'ID Table Low'!$A$326:$C$342,3,FALSE)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0.95</v>
      </c>
      <c r="J21" s="76">
        <f>IF(J11="N/A","N/A",J11)</f>
        <v>0.25</v>
      </c>
      <c r="K21" s="76">
        <f>((K30)/VLOOKUP(M18,'ID Table Low'!$A$326:$C$342,2,FALSE))</f>
        <v>1.2999999999999996</v>
      </c>
      <c r="L21" s="76">
        <f>IF(L11="N/A","N/A",L11)</f>
        <v>0.97727272727272729</v>
      </c>
      <c r="M21" s="77">
        <f>SUMPRODUCT(I21:L21,I22:L22)</f>
        <v>0.78181818181818175</v>
      </c>
      <c r="N21" s="67">
        <f>IF(OR((N18/N3)&gt;7.5,(N18-N3)&gt;39),M21*0.45,M21)</f>
        <v>0.35181818181818181</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123</v>
      </c>
      <c r="J24" s="7">
        <f>J30</f>
        <v>39</v>
      </c>
      <c r="K24" s="4">
        <f>K30</f>
        <v>1.0399999999999998</v>
      </c>
      <c r="L24" s="7">
        <f>L30</f>
        <v>99</v>
      </c>
      <c r="M24" s="70" t="str">
        <f>I24&amp;"-"&amp;J24&amp;"-"&amp;K24&amp;"-"&amp;L24</f>
        <v>123-39-1.04-99</v>
      </c>
      <c r="N24" s="66" t="e">
        <f>VLOOKUP(M24,'ID Table Low'!$E$326:$F$342,2,FALSE)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29.285345454545453</v>
      </c>
      <c r="M27" s="73" t="str">
        <f>FIXED((L27+N3),3)</f>
        <v>45.345</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45.345</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IF(('Cdvdt Calculator'!$B$4-1)&lt;-40,-40,('Cdvdt Calculator'!$B$4-1))</f>
        <v>123</v>
      </c>
      <c r="J30" s="80">
        <f>IF(('Cdvdt Calculator'!$C$4-1)&lt;12,12,('Cdvdt Calculator'!$C$4-1))</f>
        <v>39</v>
      </c>
      <c r="K30" s="81">
        <f>IF(('Cdvdt Calculator'!$D$4-0.1)&lt;0,0,('Cdvdt Calculator'!$D$4-0.1))</f>
        <v>1.0399999999999998</v>
      </c>
      <c r="L30" s="82">
        <f>IF(('Cdvdt Calculator'!$E$4-1)&lt;0,0,('Cdvdt Calculator'!$E$4-1))</f>
        <v>99</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6" x14ac:dyDescent="0.25">
      <c r="A33" s="6">
        <v>-40</v>
      </c>
      <c r="B33" s="6">
        <v>24</v>
      </c>
      <c r="C33" s="3">
        <v>1</v>
      </c>
      <c r="D33" s="6">
        <v>22</v>
      </c>
      <c r="E33" s="9" t="str">
        <f t="shared" si="0"/>
        <v>-40-24-1-22</v>
      </c>
      <c r="F33" s="21">
        <v>4.2960000000000003</v>
      </c>
    </row>
    <row r="34" spans="1:6" x14ac:dyDescent="0.25">
      <c r="A34" s="6">
        <v>-40</v>
      </c>
      <c r="B34" s="6">
        <v>24</v>
      </c>
      <c r="C34" s="3">
        <v>1</v>
      </c>
      <c r="D34" s="6">
        <v>56</v>
      </c>
      <c r="E34" s="9" t="str">
        <f t="shared" si="0"/>
        <v>-40-24-1-56</v>
      </c>
      <c r="F34" s="21">
        <v>10.83</v>
      </c>
    </row>
    <row r="35" spans="1:6" x14ac:dyDescent="0.25">
      <c r="A35" s="6">
        <v>-40</v>
      </c>
      <c r="B35" s="6">
        <v>24</v>
      </c>
      <c r="C35" s="3">
        <v>1</v>
      </c>
      <c r="D35" s="6">
        <v>100</v>
      </c>
      <c r="E35" s="9" t="str">
        <f t="shared" si="0"/>
        <v>-40-24-1-100</v>
      </c>
      <c r="F35" s="21">
        <v>23.18</v>
      </c>
    </row>
    <row r="36" spans="1:6" x14ac:dyDescent="0.25">
      <c r="A36" s="6">
        <v>-40</v>
      </c>
      <c r="B36" s="6">
        <v>24</v>
      </c>
      <c r="C36" s="3">
        <v>2</v>
      </c>
      <c r="D36" s="6">
        <v>0</v>
      </c>
      <c r="E36" s="9" t="str">
        <f t="shared" si="0"/>
        <v>-40-24-2-0</v>
      </c>
      <c r="F36" s="21">
        <v>0.85599999999999998</v>
      </c>
    </row>
    <row r="37" spans="1:6" x14ac:dyDescent="0.25">
      <c r="A37" s="6">
        <v>-40</v>
      </c>
      <c r="B37" s="6">
        <v>24</v>
      </c>
      <c r="C37" s="3">
        <v>2</v>
      </c>
      <c r="D37" s="6">
        <v>22</v>
      </c>
      <c r="E37" s="9" t="str">
        <f t="shared" si="0"/>
        <v>-40-24-2-22</v>
      </c>
      <c r="F37" s="21">
        <v>4.5359999999999996</v>
      </c>
    </row>
    <row r="38" spans="1:6" x14ac:dyDescent="0.25">
      <c r="A38" s="6">
        <v>-40</v>
      </c>
      <c r="B38" s="6">
        <v>24</v>
      </c>
      <c r="C38" s="3">
        <v>2</v>
      </c>
      <c r="D38" s="6">
        <v>56</v>
      </c>
      <c r="E38" s="9" t="str">
        <f t="shared" si="0"/>
        <v>-40-24-2-56</v>
      </c>
      <c r="F38" s="21">
        <v>11.8</v>
      </c>
    </row>
    <row r="39" spans="1:6" x14ac:dyDescent="0.25">
      <c r="A39" s="6">
        <v>-40</v>
      </c>
      <c r="B39" s="6">
        <v>24</v>
      </c>
      <c r="C39" s="3">
        <v>2</v>
      </c>
      <c r="D39" s="6">
        <v>100</v>
      </c>
      <c r="E39" s="9" t="str">
        <f t="shared" si="0"/>
        <v>-40-24-2-100</v>
      </c>
      <c r="F39" s="21">
        <v>25.64</v>
      </c>
    </row>
    <row r="40" spans="1:6" x14ac:dyDescent="0.25">
      <c r="A40" s="6">
        <v>-40</v>
      </c>
      <c r="B40" s="6">
        <v>24</v>
      </c>
      <c r="C40" s="3">
        <v>2.5</v>
      </c>
      <c r="D40" s="6">
        <v>0</v>
      </c>
      <c r="E40" s="9" t="str">
        <f t="shared" si="0"/>
        <v>-40-24-2.5-0</v>
      </c>
      <c r="F40" s="21">
        <v>0.876</v>
      </c>
    </row>
    <row r="41" spans="1:6" x14ac:dyDescent="0.25">
      <c r="A41" s="6">
        <v>-40</v>
      </c>
      <c r="B41" s="6">
        <v>24</v>
      </c>
      <c r="C41" s="3">
        <v>2.5</v>
      </c>
      <c r="D41" s="6">
        <v>22</v>
      </c>
      <c r="E41" s="9" t="str">
        <f t="shared" si="0"/>
        <v>-40-24-2.5-22</v>
      </c>
      <c r="F41" s="21">
        <v>4.6959999999999997</v>
      </c>
    </row>
    <row r="42" spans="1:6" x14ac:dyDescent="0.25">
      <c r="A42" s="6">
        <v>-40</v>
      </c>
      <c r="B42" s="6">
        <v>24</v>
      </c>
      <c r="C42" s="3">
        <v>2.5</v>
      </c>
      <c r="D42" s="6">
        <v>56</v>
      </c>
      <c r="E42" s="9" t="str">
        <f t="shared" si="0"/>
        <v>-40-24-2.5-56</v>
      </c>
      <c r="F42" s="21">
        <v>12.25</v>
      </c>
    </row>
    <row r="43" spans="1:6" x14ac:dyDescent="0.25">
      <c r="A43" s="6">
        <v>-40</v>
      </c>
      <c r="B43" s="6">
        <v>24</v>
      </c>
      <c r="C43" s="3">
        <v>2.5</v>
      </c>
      <c r="D43" s="6">
        <v>100</v>
      </c>
      <c r="E43" s="9" t="str">
        <f t="shared" si="0"/>
        <v>-40-24-2.5-100</v>
      </c>
      <c r="F43" s="21">
        <v>26.7</v>
      </c>
    </row>
    <row r="44" spans="1:6" x14ac:dyDescent="0.25">
      <c r="A44" s="6">
        <v>-40</v>
      </c>
      <c r="B44" s="6">
        <v>36</v>
      </c>
      <c r="C44" s="3">
        <v>0</v>
      </c>
      <c r="D44" s="6">
        <v>0</v>
      </c>
      <c r="E44" s="9" t="str">
        <f t="shared" si="0"/>
        <v>-40-36-0-0</v>
      </c>
      <c r="F44" s="21">
        <v>0.89200000000000002</v>
      </c>
    </row>
    <row r="45" spans="1:6" x14ac:dyDescent="0.25">
      <c r="A45" s="6">
        <v>-40</v>
      </c>
      <c r="B45" s="6">
        <v>36</v>
      </c>
      <c r="C45" s="3">
        <v>0</v>
      </c>
      <c r="D45" s="6">
        <v>22</v>
      </c>
      <c r="E45" s="9" t="str">
        <f t="shared" si="0"/>
        <v>-40-36-0-22</v>
      </c>
      <c r="F45" s="21">
        <v>4.6680000000000001</v>
      </c>
    </row>
    <row r="46" spans="1:6" x14ac:dyDescent="0.25">
      <c r="A46" s="6">
        <v>-40</v>
      </c>
      <c r="B46" s="6">
        <v>36</v>
      </c>
      <c r="C46" s="3">
        <v>0</v>
      </c>
      <c r="D46" s="6">
        <v>56</v>
      </c>
      <c r="E46" s="9" t="str">
        <f t="shared" si="0"/>
        <v>-40-36-0-56</v>
      </c>
      <c r="F46" s="21">
        <v>11.22</v>
      </c>
    </row>
    <row r="47" spans="1:6" x14ac:dyDescent="0.25">
      <c r="A47" s="6">
        <v>-40</v>
      </c>
      <c r="B47" s="6">
        <v>36</v>
      </c>
      <c r="C47" s="3">
        <v>0</v>
      </c>
      <c r="D47" s="6">
        <v>100</v>
      </c>
      <c r="E47" s="9" t="str">
        <f t="shared" si="0"/>
        <v>-40-36-0-100</v>
      </c>
      <c r="F47" s="21">
        <v>22.2</v>
      </c>
    </row>
    <row r="48" spans="1:6"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324:C324"/>
    <mergeCell ref="E324:F324"/>
    <mergeCell ref="I16:M16"/>
    <mergeCell ref="A2:F2"/>
    <mergeCell ref="H2:N2"/>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380B7-7E93-4790-941E-5696CD059E22}">
  <sheetPr codeName="Sheet4">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117</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125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125-36-1-100</v>
      </c>
      <c r="N3" s="66">
        <f>VLOOKUP(M3,'ID Table High'!$E$4:$F$323,2,FALSE)</f>
        <v>70.02</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125-48-2-100</v>
      </c>
      <c r="N6" s="66" t="str">
        <f>VLOOKUP(M6,'ID Table High'!$E$4:$F$323,2,FALSE)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0</v>
      </c>
      <c r="J9" s="29">
        <f>(J30-J3)</f>
        <v>5</v>
      </c>
      <c r="K9" s="30">
        <f>(K30-K3)</f>
        <v>0.24</v>
      </c>
      <c r="L9" s="29">
        <f>(L30-L3)</f>
        <v>0</v>
      </c>
      <c r="M9" s="29"/>
      <c r="N9" s="14"/>
    </row>
    <row r="10" spans="1:22" x14ac:dyDescent="0.25">
      <c r="A10" s="6">
        <v>-40</v>
      </c>
      <c r="B10" s="6">
        <v>12</v>
      </c>
      <c r="C10" s="3">
        <v>0.5</v>
      </c>
      <c r="D10" s="6">
        <v>56</v>
      </c>
      <c r="E10" s="9" t="str">
        <f t="shared" si="0"/>
        <v>-40-12-0.5-56</v>
      </c>
      <c r="F10" s="21">
        <v>8.8320000000000007</v>
      </c>
      <c r="H10" s="12"/>
      <c r="I10" s="29">
        <f>(I6-I3)</f>
        <v>0</v>
      </c>
      <c r="J10" s="29">
        <f>(J6-J3)</f>
        <v>12</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t="str">
        <f>IF(I10=0,"N/A",I9/I10)</f>
        <v>N/A</v>
      </c>
      <c r="J11" s="32">
        <f>IF(J10=0,"N/A",J9/J10)</f>
        <v>0.41666666666666669</v>
      </c>
      <c r="K11" s="32">
        <f>IF(K10=0,"N/A",K9/K10)</f>
        <v>0.24</v>
      </c>
      <c r="L11" s="32" t="str">
        <f>IF(L10=0,"N/A",L9/L10)</f>
        <v>N/A</v>
      </c>
      <c r="M11" s="32"/>
      <c r="N11" s="67">
        <f>AVERAGE(I11:L11)</f>
        <v>0.32833333333333337</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TSD</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125-48-2-100</v>
      </c>
      <c r="N18" s="66">
        <f>VLOOKUP(M18,'ID Table High'!$A$326:$C$342,3,FALSE)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t="str">
        <f>IF(I11="N/A","N/A",I11)</f>
        <v>N/A</v>
      </c>
      <c r="J21" s="76">
        <f>IF(J11="N/A","N/A",J11)</f>
        <v>0.41666666666666669</v>
      </c>
      <c r="K21" s="76">
        <f>((K30)/VLOOKUP(M18,'ID Table High'!$A$326:$C$342,2,FALSE))</f>
        <v>1.5499999999999998</v>
      </c>
      <c r="L21" s="76" t="str">
        <f>IF(L11="N/A","N/A",L11)</f>
        <v>N/A</v>
      </c>
      <c r="M21" s="77">
        <f>SUMPRODUCT(I21:L21,I22:L22)</f>
        <v>0.28000000000000003</v>
      </c>
      <c r="N21" s="67">
        <f>IF(OR((N18/N3)&gt;7.5,(N18-N3)&gt;39),M21*0.45,M21)</f>
        <v>0.28000000000000003</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125</v>
      </c>
      <c r="J24" s="7">
        <f>J30</f>
        <v>41</v>
      </c>
      <c r="K24" s="4">
        <f>K30</f>
        <v>1.24</v>
      </c>
      <c r="L24" s="7">
        <f>L30</f>
        <v>100</v>
      </c>
      <c r="M24" s="70" t="str">
        <f>I24&amp;"-"&amp;J24&amp;"-"&amp;K24&amp;"-"&amp;L24</f>
        <v>125-41-1.24-100</v>
      </c>
      <c r="N24" s="66" t="e">
        <f>VLOOKUP(M24,'ID Table High'!$E$326:$F$342,2,FALSE)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8.1984000000000012</v>
      </c>
      <c r="M27" s="73" t="str">
        <f>FIXED((L27+N3),3)</f>
        <v>78.218</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TSD</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IF(('Cdvdt Calculator'!$B$4+1)&gt;125,125,('Cdvdt Calculator'!$B$4+1))</f>
        <v>125</v>
      </c>
      <c r="J30" s="80">
        <f>IF(('Cdvdt Calculator'!$C$4+1)&gt;48,48,('Cdvdt Calculator'!$C$4+1))</f>
        <v>41</v>
      </c>
      <c r="K30" s="81">
        <f>IF(('Cdvdt Calculator'!$D$4+0.1)&gt;2.5,2.5,('Cdvdt Calculator'!$D$4+0.1))</f>
        <v>1.24</v>
      </c>
      <c r="L30" s="82">
        <f>IF(('Cdvdt Calculator'!$E$4+1)&gt;100,100,('Cdvdt Calculator'!$E$4+1))</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2:F2"/>
    <mergeCell ref="H2:N2"/>
    <mergeCell ref="I16:M16"/>
    <mergeCell ref="A324:C324"/>
    <mergeCell ref="E324:F324"/>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F2548-32E5-48D2-8BDF-D1F229905B00}">
  <sheetPr codeName="Sheet5">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115</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85-36-1-100</v>
      </c>
      <c r="N3" s="66">
        <f>VLOOKUP(M3,'ID Table Temp Low'!$E$4:$F$323,2,FALSE)</f>
        <v>38</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85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85-48-2-100</v>
      </c>
      <c r="N6" s="66" t="str">
        <f>VLOOKUP(M6,'ID Table Temp Low'!$E$4:$F$323,2,FALSE)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0</v>
      </c>
      <c r="J9" s="29">
        <f>(J30-J3)</f>
        <v>4</v>
      </c>
      <c r="K9" s="30">
        <f>(K30-K3)</f>
        <v>0.1399999999999999</v>
      </c>
      <c r="L9" s="29">
        <f>(L30-L3)</f>
        <v>0</v>
      </c>
      <c r="M9" s="29"/>
      <c r="N9" s="14"/>
    </row>
    <row r="10" spans="1:22" x14ac:dyDescent="0.25">
      <c r="A10" s="6">
        <v>-40</v>
      </c>
      <c r="B10" s="6">
        <v>12</v>
      </c>
      <c r="C10" s="3">
        <v>0.5</v>
      </c>
      <c r="D10" s="6">
        <v>56</v>
      </c>
      <c r="E10" s="9" t="str">
        <f t="shared" si="0"/>
        <v>-40-12-0.5-56</v>
      </c>
      <c r="F10" s="21">
        <v>8.8320000000000007</v>
      </c>
      <c r="H10" s="12"/>
      <c r="I10" s="29">
        <f>(I6-I3)</f>
        <v>0</v>
      </c>
      <c r="J10" s="29">
        <f>(J6-J3)</f>
        <v>12</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t="str">
        <f>IF(I10=0,"N/A",I9/I10)</f>
        <v>N/A</v>
      </c>
      <c r="J11" s="32">
        <f>IF(J10=0,"N/A",J9/J10)</f>
        <v>0.33333333333333331</v>
      </c>
      <c r="K11" s="32">
        <f>IF(K10=0,"N/A",K9/K10)</f>
        <v>0.1399999999999999</v>
      </c>
      <c r="L11" s="32" t="str">
        <f>IF(L10=0,"N/A",L9/L10)</f>
        <v>N/A</v>
      </c>
      <c r="M11" s="32"/>
      <c r="N11" s="67">
        <f>AVERAGE(I11:L11)</f>
        <v>0.23666666666666661</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41.634</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85-48-2-100</v>
      </c>
      <c r="N18" s="66">
        <f>VLOOKUP(M18,'ID Table Temp Low'!$A$326:$C$342,3,FALSE)</f>
        <v>58.65</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t="str">
        <f>IF(I11="N/A","N/A",I11)</f>
        <v>N/A</v>
      </c>
      <c r="J21" s="76">
        <f>IF(J11="N/A","N/A",J11)</f>
        <v>0.33333333333333331</v>
      </c>
      <c r="K21" s="76">
        <f>((K30)/VLOOKUP(M18,'ID Table Temp Low'!$A$326:$C$342,2,FALSE))</f>
        <v>0.7599999999999999</v>
      </c>
      <c r="L21" s="76" t="str">
        <f>IF(L11="N/A","N/A",L11)</f>
        <v>N/A</v>
      </c>
      <c r="M21" s="77">
        <f>SUMPRODUCT(I21:L21,I22:L22)</f>
        <v>0.17599999999999999</v>
      </c>
      <c r="N21" s="67">
        <f>IF(OR((N18/N3)&gt;7.5,(N18-N3)&gt;39),M21*0.45,M21)</f>
        <v>0.17599999999999999</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85</v>
      </c>
      <c r="J24" s="7">
        <f>J30</f>
        <v>40</v>
      </c>
      <c r="K24" s="4">
        <f>K30</f>
        <v>1.1399999999999999</v>
      </c>
      <c r="L24" s="7">
        <f>L30</f>
        <v>100</v>
      </c>
      <c r="M24" s="70" t="str">
        <f>I24&amp;"-"&amp;J24&amp;"-"&amp;K24&amp;"-"&amp;L24</f>
        <v>85-40-1.14-100</v>
      </c>
      <c r="N24" s="66" t="e">
        <f>VLOOKUP(M24,'ID Table Temp Low'!$E$326:$F$342,2,FALSE)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3.6343999999999994</v>
      </c>
      <c r="M27" s="73" t="str">
        <f>FIXED((L27+N3),3)</f>
        <v>41.634</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41.634</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IF(AND('Cdvdt Calculator'!$B$4&gt;-41,'Cdvdt Calculator'!$B$4&lt;25),-40,IF(AND('Cdvdt Calculator'!$B$4&gt;24,'Cdvdt Calculator'!$B$4&lt;85),25,IF(AND('Cdvdt Calculator'!$B$4&gt;84,'Cdvdt Calculator'!$B$4&lt;125),85,125)))</f>
        <v>85</v>
      </c>
      <c r="J30" s="80">
        <f>'Cdvdt Calculator'!$C$4</f>
        <v>40</v>
      </c>
      <c r="K30" s="81">
        <f>'Cdvdt Calculator'!$D$4</f>
        <v>1.1399999999999999</v>
      </c>
      <c r="L30" s="82">
        <f>'Cdvdt Calculator'!$E$4</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324:C324"/>
    <mergeCell ref="E324:F324"/>
    <mergeCell ref="I16:M16"/>
    <mergeCell ref="A2:F2"/>
    <mergeCell ref="H2:N2"/>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ACBF8-7C2C-4D4E-89BA-702A81E78547}">
  <sheetPr codeName="Sheet6">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114</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125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125-36-1-100</v>
      </c>
      <c r="N3" s="66">
        <f>VLOOKUP(M3,'ID Table Temp High'!$E$4:$F$323,2,FALSE)</f>
        <v>70.02</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125-48-2-100</v>
      </c>
      <c r="N6" s="66" t="str">
        <f>VLOOKUP(M6,'ID Table Temp High'!$E$4:$F$323,2,FALSE)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0</v>
      </c>
      <c r="J9" s="29">
        <f>(J30-J3)</f>
        <v>4</v>
      </c>
      <c r="K9" s="30">
        <f>(K30-K3)</f>
        <v>0.1399999999999999</v>
      </c>
      <c r="L9" s="29">
        <f>(L30-L3)</f>
        <v>0</v>
      </c>
      <c r="M9" s="29"/>
      <c r="N9" s="14"/>
    </row>
    <row r="10" spans="1:22" x14ac:dyDescent="0.25">
      <c r="A10" s="6">
        <v>-40</v>
      </c>
      <c r="B10" s="6">
        <v>12</v>
      </c>
      <c r="C10" s="3">
        <v>0.5</v>
      </c>
      <c r="D10" s="6">
        <v>56</v>
      </c>
      <c r="E10" s="9" t="str">
        <f t="shared" si="0"/>
        <v>-40-12-0.5-56</v>
      </c>
      <c r="F10" s="21">
        <v>8.8320000000000007</v>
      </c>
      <c r="H10" s="12"/>
      <c r="I10" s="29">
        <f>(I6-I3)</f>
        <v>0</v>
      </c>
      <c r="J10" s="29">
        <f>(J6-J3)</f>
        <v>12</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t="str">
        <f>IF(I10=0,"N/A",I9/I10)</f>
        <v>N/A</v>
      </c>
      <c r="J11" s="32">
        <f>IF(J10=0,"N/A",J9/J10)</f>
        <v>0.33333333333333331</v>
      </c>
      <c r="K11" s="32">
        <f>IF(K10=0,"N/A",K9/K10)</f>
        <v>0.1399999999999999</v>
      </c>
      <c r="L11" s="32" t="str">
        <f>IF(L10=0,"N/A",L9/L10)</f>
        <v>N/A</v>
      </c>
      <c r="M11" s="32"/>
      <c r="N11" s="67">
        <f>AVERAGE(I11:L11)</f>
        <v>0.23666666666666661</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TSD</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125-48-2-100</v>
      </c>
      <c r="N18" s="66">
        <f>VLOOKUP(M18,'ID Table Temp High'!$A$326:$C$342,3,FALSE)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t="str">
        <f>IF(I11="N/A","N/A",I11)</f>
        <v>N/A</v>
      </c>
      <c r="J21" s="76">
        <f>IF(J11="N/A","N/A",J11)</f>
        <v>0.33333333333333331</v>
      </c>
      <c r="K21" s="76">
        <f>((K30)/VLOOKUP(M18,'ID Table Temp High'!$A$326:$C$342,2,FALSE))</f>
        <v>1.4249999999999998</v>
      </c>
      <c r="L21" s="76" t="str">
        <f>IF(L11="N/A","N/A",L11)</f>
        <v>N/A</v>
      </c>
      <c r="M21" s="77">
        <f>SUMPRODUCT(I21:L21,I22:L22)</f>
        <v>0.24249999999999999</v>
      </c>
      <c r="N21" s="67">
        <f>IF(OR((N18/N3)&gt;7.5,(N18-N3)&gt;39),M21*0.45,M21)</f>
        <v>0.24249999999999999</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125</v>
      </c>
      <c r="J24" s="7">
        <f>J30</f>
        <v>40</v>
      </c>
      <c r="K24" s="4">
        <f>K30</f>
        <v>1.1399999999999999</v>
      </c>
      <c r="L24" s="7">
        <f>L30</f>
        <v>100</v>
      </c>
      <c r="M24" s="70" t="str">
        <f>I24&amp;"-"&amp;J24&amp;"-"&amp;K24&amp;"-"&amp;L24</f>
        <v>125-40-1.14-100</v>
      </c>
      <c r="N24" s="66" t="e">
        <f>VLOOKUP(M24,'ID Table Temp High'!$E$326:$F$342,2,FALSE)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7.1004000000000005</v>
      </c>
      <c r="M27" s="73" t="str">
        <f>FIXED((L27+N3),3)</f>
        <v>77.120</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TSD</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IF(AND('Cdvdt Calculator'!$B$4&gt;-40,'Cdvdt Calculator'!$B$4&lt;26),25,IF(AND('Cdvdt Calculator'!$B$4&gt;25,'Cdvdt Calculator'!$B$4&lt;86),85,IF(AND('Cdvdt Calculator'!$B$4&gt;85,'Cdvdt Calculator'!$B$4&lt;126),125,-40)))</f>
        <v>125</v>
      </c>
      <c r="J30" s="80">
        <f>'Cdvdt Calculator'!$C$4</f>
        <v>40</v>
      </c>
      <c r="K30" s="81">
        <f>'Cdvdt Calculator'!$D$4</f>
        <v>1.1399999999999999</v>
      </c>
      <c r="L30" s="82">
        <f>'Cdvdt Calculator'!$E$4</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324:C324"/>
    <mergeCell ref="E324:F324"/>
    <mergeCell ref="I16:M16"/>
    <mergeCell ref="A2:F2"/>
    <mergeCell ref="H2:N2"/>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A7BB5-FEE5-4C7B-8535-F808E726F70F}">
  <sheetPr codeName="Sheet7">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7.1406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113</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36</v>
      </c>
      <c r="K3" s="26">
        <f>IF(AND(K30&gt;-0.1,K30&lt;0.5),0,IF(AND(K30&gt;0.4,K30&lt;1),0.5,IF(AND(K30&gt;0.9,K30&lt;2),1,IF(AND(K30&gt;1.9,K30&lt;2.5),2,IF(K30=2.5,2.5,"Value Error")))))</f>
        <v>1</v>
      </c>
      <c r="L3" s="25">
        <f>IF(AND(L30&gt;-1,L30&lt;22),0,IF(AND(L30&gt;21,L30&lt;56),22,IF(AND(L30&gt;55,L30&lt;100),56,IF(L30=100,100,"Value Error"))))</f>
        <v>100</v>
      </c>
      <c r="M3" s="23" t="str">
        <f>I3&amp;"-"&amp;J3&amp;"-"&amp;K3&amp;"-"&amp;L3</f>
        <v>85-36-1-100</v>
      </c>
      <c r="N3" s="66">
        <f>VLOOKUP(M3,'ID Table Volts Low'!$E$4:$F$323,2,FALSE)</f>
        <v>38</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36</v>
      </c>
      <c r="K6" s="30">
        <f>IF(AND(K30&gt;0,K30&lt;0.6),0.5,IF(AND(K30&gt;0.5,K30&lt;1.1),1,IF(AND(K30&gt;1,K30&lt;2.1),2,IF(AND(K30&gt;2,K30&lt;2.6),2.5,IF(K30=0,0,"Value Error")))))</f>
        <v>2</v>
      </c>
      <c r="L6" s="29">
        <f>IF(AND(L30&gt;0,L30&lt;23),22,IF(AND(L30&gt;22,L30&lt;57),56,IF(AND(L30&gt;56,L30&lt;101),100,IF(L30=0,0,"Value Error"))))</f>
        <v>100</v>
      </c>
      <c r="M6" s="31" t="str">
        <f>I6&amp;"-"&amp;J6&amp;"-"&amp;K6&amp;"-"&amp;L6</f>
        <v>125-36-2-100</v>
      </c>
      <c r="N6" s="66" t="str">
        <f>VLOOKUP(M6,'ID Table Volts Low'!$E$4:$F$323,2,FALSE)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39</v>
      </c>
      <c r="J9" s="29">
        <f>(J30-J3)</f>
        <v>0</v>
      </c>
      <c r="K9" s="30">
        <f>(K30-K3)</f>
        <v>0.1399999999999999</v>
      </c>
      <c r="L9" s="29">
        <f>(L30-L3)</f>
        <v>0</v>
      </c>
      <c r="M9" s="29"/>
      <c r="N9" s="14"/>
    </row>
    <row r="10" spans="1:22" x14ac:dyDescent="0.25">
      <c r="A10" s="6">
        <v>-40</v>
      </c>
      <c r="B10" s="6">
        <v>12</v>
      </c>
      <c r="C10" s="3">
        <v>0.5</v>
      </c>
      <c r="D10" s="6">
        <v>56</v>
      </c>
      <c r="E10" s="9" t="str">
        <f t="shared" si="0"/>
        <v>-40-12-0.5-56</v>
      </c>
      <c r="F10" s="21">
        <v>8.8320000000000007</v>
      </c>
      <c r="H10" s="12"/>
      <c r="I10" s="29">
        <f>(I6-I3)</f>
        <v>40</v>
      </c>
      <c r="J10" s="29">
        <f>(J6-J3)</f>
        <v>0</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f>IF(I10=0,"N/A",I9/I10)</f>
        <v>0.97499999999999998</v>
      </c>
      <c r="J11" s="32" t="str">
        <f>IF(J10=0,"N/A",J9/J10)</f>
        <v>N/A</v>
      </c>
      <c r="K11" s="32">
        <f>IF(K10=0,"N/A",K9/K10)</f>
        <v>0.1399999999999999</v>
      </c>
      <c r="L11" s="32" t="str">
        <f>IF(L10=0,"N/A",L9/L10)</f>
        <v>N/A</v>
      </c>
      <c r="M11" s="32"/>
      <c r="N11" s="67">
        <f>AVERAGE(I11:L11)</f>
        <v>0.55749999999999988</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47.294</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125-36-2-100</v>
      </c>
      <c r="N18" s="66">
        <f>VLOOKUP(M18,'ID Table Volts Low'!$A$326:$C$342,3,FALSE)</f>
        <v>84.424999999999997</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0.97499999999999998</v>
      </c>
      <c r="J21" s="76" t="str">
        <f>IF(J11="N/A","N/A",J11)</f>
        <v>N/A</v>
      </c>
      <c r="K21" s="76">
        <f>((K30)/VLOOKUP(M18,'ID Table Volts Low'!$A$326:$C$342,2,FALSE))</f>
        <v>1.0363636363636362</v>
      </c>
      <c r="L21" s="76" t="str">
        <f>IF(L11="N/A","N/A",L11)</f>
        <v>N/A</v>
      </c>
      <c r="M21" s="77">
        <f>SUMPRODUCT(I21:L21,I22:L22)</f>
        <v>0.44488636363636364</v>
      </c>
      <c r="N21" s="67">
        <f>IF(OR((N18/N3)&gt;7.5,(N18-N3)&gt;39),M21*0.45,M21)</f>
        <v>0.20019886363636363</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124</v>
      </c>
      <c r="J24" s="7">
        <f>J30</f>
        <v>36</v>
      </c>
      <c r="K24" s="4">
        <f>K30</f>
        <v>1.1399999999999999</v>
      </c>
      <c r="L24" s="7">
        <f>L30</f>
        <v>100</v>
      </c>
      <c r="M24" s="70" t="str">
        <f>I24&amp;"-"&amp;J24&amp;"-"&amp;K24&amp;"-"&amp;L24</f>
        <v>124-36-1.14-100</v>
      </c>
      <c r="N24" s="66" t="e">
        <f>VLOOKUP(M24,'ID Table Volts Low'!$E$326:$F$342,2,FALSE)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9.2942322443181808</v>
      </c>
      <c r="M27" s="73" t="str">
        <f>FIXED((L27+N3),3)</f>
        <v>47.294</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47.294</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'Cdvdt Calculator'!$B$4</f>
        <v>124</v>
      </c>
      <c r="J30" s="80">
        <f>IF(AND('Cdvdt Calculator'!$C$4&gt;11,'Cdvdt Calculator'!$C$4&lt;24),12,IF(AND('Cdvdt Calculator'!$C$4&gt;23,'Cdvdt Calculator'!$C$4&lt;36),24,IF(AND('Cdvdt Calculator'!$C$4&gt;35,'Cdvdt Calculator'!$C$4&lt;48),36,48)))</f>
        <v>36</v>
      </c>
      <c r="K30" s="81">
        <f>'Cdvdt Calculator'!$D$4</f>
        <v>1.1399999999999999</v>
      </c>
      <c r="L30" s="82">
        <f>'Cdvdt Calculator'!$E$4</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324:C324"/>
    <mergeCell ref="E324:F324"/>
    <mergeCell ref="I16:M16"/>
    <mergeCell ref="A2:F2"/>
    <mergeCell ref="H2:N2"/>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378C7-B437-4807-9CC6-71DC29832724}">
  <sheetPr codeName="Sheet8">
    <tabColor theme="7" tint="0.79998168889431442"/>
  </sheetPr>
  <dimension ref="A1:V10678"/>
  <sheetViews>
    <sheetView zoomScaleNormal="100" workbookViewId="0">
      <selection activeCell="AB42" sqref="AB42"/>
    </sheetView>
  </sheetViews>
  <sheetFormatPr defaultRowHeight="15" x14ac:dyDescent="0.25"/>
  <cols>
    <col min="1" max="1" width="15.28515625" style="7" bestFit="1" customWidth="1"/>
    <col min="2" max="2" width="14.7109375" style="7" bestFit="1" customWidth="1"/>
    <col min="3" max="3" width="8.28515625" style="4" bestFit="1" customWidth="1"/>
    <col min="4" max="4" width="15.7109375" style="7" bestFit="1" customWidth="1"/>
    <col min="5" max="5" width="13.85546875" style="8" bestFit="1" customWidth="1"/>
    <col min="6" max="6" width="14.28515625" bestFit="1" customWidth="1"/>
    <col min="7" max="7" width="15.28515625" bestFit="1" customWidth="1"/>
    <col min="8" max="8" width="18.42578125" bestFit="1" customWidth="1"/>
    <col min="9" max="10" width="7.140625" bestFit="1" customWidth="1"/>
    <col min="11" max="11" width="8.140625" bestFit="1" customWidth="1"/>
    <col min="12" max="12" width="8.42578125" bestFit="1" customWidth="1"/>
    <col min="13" max="13" width="14.7109375" bestFit="1" customWidth="1"/>
    <col min="14" max="14" width="17.85546875" bestFit="1" customWidth="1"/>
    <col min="15" max="15" width="18.85546875" customWidth="1"/>
    <col min="16" max="16" width="18.85546875" bestFit="1" customWidth="1"/>
    <col min="17" max="17" width="11" bestFit="1" customWidth="1"/>
    <col min="18" max="18" width="13.85546875" bestFit="1" customWidth="1"/>
    <col min="21" max="21" width="9.5703125" bestFit="1" customWidth="1"/>
    <col min="22" max="23" width="11" bestFit="1" customWidth="1"/>
    <col min="24" max="24" width="12" bestFit="1" customWidth="1"/>
    <col min="26" max="26" width="15.28515625" bestFit="1" customWidth="1"/>
    <col min="27" max="27" width="11" bestFit="1" customWidth="1"/>
    <col min="28" max="28" width="8.28515625" bestFit="1" customWidth="1"/>
    <col min="29" max="29" width="14.5703125" customWidth="1"/>
    <col min="30" max="30" width="10.28515625" bestFit="1" customWidth="1"/>
    <col min="31" max="31" width="9.85546875" bestFit="1" customWidth="1"/>
    <col min="32" max="32" width="7" bestFit="1" customWidth="1"/>
  </cols>
  <sheetData>
    <row r="1" spans="1:22" ht="28.5" x14ac:dyDescent="0.45">
      <c r="A1" s="144" t="s">
        <v>112</v>
      </c>
      <c r="B1" s="144"/>
      <c r="C1" s="144"/>
      <c r="D1" s="144"/>
      <c r="E1" s="144"/>
      <c r="F1" s="144"/>
      <c r="G1" s="144"/>
      <c r="H1" s="144"/>
      <c r="I1" s="144"/>
      <c r="J1" s="144"/>
      <c r="K1" s="144"/>
      <c r="L1" s="144"/>
      <c r="M1" s="144"/>
      <c r="N1" s="144"/>
      <c r="O1" s="103"/>
      <c r="P1" s="103"/>
      <c r="Q1" s="103"/>
      <c r="R1" s="103"/>
      <c r="S1" s="103"/>
      <c r="T1" s="103"/>
      <c r="U1" s="103"/>
      <c r="V1" s="103"/>
    </row>
    <row r="2" spans="1:22" ht="23.25" x14ac:dyDescent="0.35">
      <c r="A2" s="145" t="s">
        <v>124</v>
      </c>
      <c r="B2" s="145"/>
      <c r="C2" s="145"/>
      <c r="D2" s="145"/>
      <c r="E2" s="145"/>
      <c r="F2" s="145"/>
      <c r="G2" s="78"/>
      <c r="H2" s="146" t="s">
        <v>33</v>
      </c>
      <c r="I2" s="146"/>
      <c r="J2" s="146"/>
      <c r="K2" s="146"/>
      <c r="L2" s="146"/>
      <c r="M2" s="146"/>
      <c r="N2" s="146"/>
    </row>
    <row r="3" spans="1:22" x14ac:dyDescent="0.25">
      <c r="A3" s="5" t="s">
        <v>0</v>
      </c>
      <c r="B3" s="5" t="s">
        <v>1</v>
      </c>
      <c r="C3" s="2" t="s">
        <v>2</v>
      </c>
      <c r="D3" s="5" t="s">
        <v>3</v>
      </c>
      <c r="E3" s="5" t="s">
        <v>6</v>
      </c>
      <c r="F3" s="1" t="s">
        <v>4</v>
      </c>
      <c r="H3" s="22" t="s">
        <v>24</v>
      </c>
      <c r="I3" s="25">
        <f>IF(AND(I30&gt;-41,I30&lt;25),-40,IF(AND(I30&gt;24,I30&lt;85),25,IF(AND(I30&gt;84,I30&lt;125),85,IF(I30=125,125,"Value Error"))))</f>
        <v>85</v>
      </c>
      <c r="J3" s="25">
        <f>IF(AND(J30&gt;11,J30&lt;24),12,IF(AND(J30&gt;23,J30&lt;36),24,IF(AND(J30&gt;35,J30&lt;48),36,IF(J30=48,48,"Value Error"))))</f>
        <v>48</v>
      </c>
      <c r="K3" s="26">
        <f>IF(AND(K30&gt;-0.1,K30&lt;0.5),0,IF(AND(K30&gt;0.4,K30&lt;1),0.5,IF(AND(K30&gt;0.9,K30&lt;2),1,IF(AND(K30&gt;1.9,K30&lt;2.5),2,IF(K30=2.5,2.5,"Value Error")))))</f>
        <v>1</v>
      </c>
      <c r="L3" s="25">
        <f>IF(AND(L30&gt;-1,L30&lt;22),0,IF(AND(L30&gt;21,L30&lt;56),22,IF(AND(L30&gt;55,L30&lt;100),56,IF(L30=100,100,"Value Error"))))</f>
        <v>100</v>
      </c>
      <c r="M3" s="23" t="str">
        <f>I3&amp;"-"&amp;J3&amp;"-"&amp;K3&amp;"-"&amp;L3</f>
        <v>85-48-1-100</v>
      </c>
      <c r="N3" s="66">
        <f>VLOOKUP(M3,'ID Table Volts High'!$E$4:$F$323,2,FALSE)</f>
        <v>47.48</v>
      </c>
    </row>
    <row r="4" spans="1:22" x14ac:dyDescent="0.25">
      <c r="A4" s="6">
        <v>-40</v>
      </c>
      <c r="B4" s="6">
        <v>12</v>
      </c>
      <c r="C4" s="3">
        <v>0</v>
      </c>
      <c r="D4" s="6">
        <v>0</v>
      </c>
      <c r="E4" s="9" t="str">
        <f t="shared" ref="E4:E67" si="0">A4&amp;"-"&amp;B4&amp;"-"&amp;C4&amp;"-"&amp;D4</f>
        <v>-40-12-0-0</v>
      </c>
      <c r="F4" s="21">
        <v>0.501</v>
      </c>
      <c r="H4" s="12"/>
      <c r="I4" s="13"/>
      <c r="J4" s="13"/>
      <c r="K4" s="13"/>
      <c r="L4" s="13"/>
      <c r="M4" s="24" t="s">
        <v>23</v>
      </c>
      <c r="N4" s="27" t="s">
        <v>25</v>
      </c>
    </row>
    <row r="5" spans="1:22" x14ac:dyDescent="0.25">
      <c r="A5" s="6">
        <v>-40</v>
      </c>
      <c r="B5" s="6">
        <v>12</v>
      </c>
      <c r="C5" s="3">
        <v>0</v>
      </c>
      <c r="D5" s="6">
        <v>22</v>
      </c>
      <c r="E5" s="9" t="str">
        <f t="shared" si="0"/>
        <v>-40-12-0-22</v>
      </c>
      <c r="F5" s="21">
        <v>2.62</v>
      </c>
      <c r="H5" s="12"/>
      <c r="I5" s="13"/>
      <c r="J5" s="13"/>
      <c r="K5" s="13"/>
      <c r="L5" s="13"/>
      <c r="M5" s="13"/>
      <c r="N5" s="14"/>
    </row>
    <row r="6" spans="1:22" x14ac:dyDescent="0.25">
      <c r="A6" s="6">
        <v>-40</v>
      </c>
      <c r="B6" s="6">
        <v>12</v>
      </c>
      <c r="C6" s="3">
        <v>0</v>
      </c>
      <c r="D6" s="6">
        <v>56</v>
      </c>
      <c r="E6" s="9" t="str">
        <f t="shared" si="0"/>
        <v>-40-12-0-56</v>
      </c>
      <c r="F6" s="21">
        <v>6.38</v>
      </c>
      <c r="H6" s="28" t="s">
        <v>26</v>
      </c>
      <c r="I6" s="29">
        <f>IF(AND(I30&gt;-40,I30&lt;26),25,IF(AND(I30&gt;25,I30&lt;86),85,IF(AND(I30&gt;85,I30&lt;126),125,IF(I30=-40,-40,"Value Error"))))</f>
        <v>125</v>
      </c>
      <c r="J6" s="29">
        <f>IF(AND(J30&gt;12,J30&lt;25),24,IF(AND(J30&gt;24,J30&lt;37),36,IF(AND(J30&gt;36,J30&lt;49),48,IF(J30=12,12,"Value Error"))))</f>
        <v>48</v>
      </c>
      <c r="K6" s="30">
        <f>IF(AND(K30&gt;0,K30&lt;0.6),0.5,IF(AND(K30&gt;0.5,K30&lt;1.1),1,IF(AND(K30&gt;1,K30&lt;2.1),2,IF(AND(K30&gt;2,K30&lt;2.6),2.5,IF(K30=0,0,"Value Error")))))</f>
        <v>2</v>
      </c>
      <c r="L6" s="29">
        <f>IF(AND(L30&gt;0,L30&lt;23),22,IF(AND(L30&gt;22,L30&lt;57),56,IF(AND(L30&gt;56,L30&lt;101),100,IF(L30=0,0,"Value Error"))))</f>
        <v>100</v>
      </c>
      <c r="M6" s="31" t="str">
        <f>I6&amp;"-"&amp;J6&amp;"-"&amp;K6&amp;"-"&amp;L6</f>
        <v>125-48-2-100</v>
      </c>
      <c r="N6" s="66" t="str">
        <f>VLOOKUP(M6,'ID Table Volts High'!$E$4:$F$323,2,FALSE)</f>
        <v>TSD</v>
      </c>
    </row>
    <row r="7" spans="1:22" x14ac:dyDescent="0.25">
      <c r="A7" s="6">
        <v>-40</v>
      </c>
      <c r="B7" s="6">
        <v>12</v>
      </c>
      <c r="C7" s="3">
        <v>0</v>
      </c>
      <c r="D7" s="6">
        <v>100</v>
      </c>
      <c r="E7" s="9" t="str">
        <f t="shared" si="0"/>
        <v>-40-12-0-100</v>
      </c>
      <c r="F7" s="21">
        <v>12.68</v>
      </c>
      <c r="H7" s="12"/>
      <c r="I7" s="13"/>
      <c r="J7" s="13"/>
      <c r="K7" s="13"/>
      <c r="L7" s="13"/>
      <c r="M7" s="24" t="s">
        <v>27</v>
      </c>
      <c r="N7" s="27" t="s">
        <v>28</v>
      </c>
    </row>
    <row r="8" spans="1:22" x14ac:dyDescent="0.25">
      <c r="A8" s="6">
        <v>-40</v>
      </c>
      <c r="B8" s="6">
        <v>12</v>
      </c>
      <c r="C8" s="3">
        <v>0.5</v>
      </c>
      <c r="D8" s="6">
        <v>0</v>
      </c>
      <c r="E8" s="9" t="str">
        <f t="shared" si="0"/>
        <v>-40-12-0.5-0</v>
      </c>
      <c r="F8" s="21">
        <v>0.66400000000000003</v>
      </c>
      <c r="H8" s="12"/>
      <c r="I8" s="13"/>
      <c r="J8" s="13"/>
      <c r="K8" s="13"/>
      <c r="L8" s="13"/>
      <c r="M8" s="13"/>
      <c r="N8" s="14"/>
    </row>
    <row r="9" spans="1:22" ht="14.45" customHeight="1" x14ac:dyDescent="0.25">
      <c r="A9" s="6">
        <v>-40</v>
      </c>
      <c r="B9" s="6">
        <v>12</v>
      </c>
      <c r="C9" s="3">
        <v>0.5</v>
      </c>
      <c r="D9" s="6">
        <v>22</v>
      </c>
      <c r="E9" s="9" t="str">
        <f t="shared" si="0"/>
        <v>-40-12-0.5-22</v>
      </c>
      <c r="F9" s="21">
        <v>3.516</v>
      </c>
      <c r="H9" s="12"/>
      <c r="I9" s="29">
        <f>(I30-I3)</f>
        <v>39</v>
      </c>
      <c r="J9" s="29">
        <f>(J30-J3)</f>
        <v>0</v>
      </c>
      <c r="K9" s="30">
        <f>(K30-K3)</f>
        <v>0.1399999999999999</v>
      </c>
      <c r="L9" s="29">
        <f>(L30-L3)</f>
        <v>0</v>
      </c>
      <c r="M9" s="29"/>
      <c r="N9" s="14"/>
    </row>
    <row r="10" spans="1:22" x14ac:dyDescent="0.25">
      <c r="A10" s="6">
        <v>-40</v>
      </c>
      <c r="B10" s="6">
        <v>12</v>
      </c>
      <c r="C10" s="3">
        <v>0.5</v>
      </c>
      <c r="D10" s="6">
        <v>56</v>
      </c>
      <c r="E10" s="9" t="str">
        <f t="shared" si="0"/>
        <v>-40-12-0.5-56</v>
      </c>
      <c r="F10" s="21">
        <v>8.8320000000000007</v>
      </c>
      <c r="H10" s="12"/>
      <c r="I10" s="29">
        <f>(I6-I3)</f>
        <v>40</v>
      </c>
      <c r="J10" s="29">
        <f>(J6-J3)</f>
        <v>0</v>
      </c>
      <c r="K10" s="30">
        <f>(K6-K3)</f>
        <v>1</v>
      </c>
      <c r="L10" s="29">
        <f>(L6-L3)</f>
        <v>0</v>
      </c>
      <c r="M10" s="29"/>
      <c r="N10" s="14"/>
    </row>
    <row r="11" spans="1:22" x14ac:dyDescent="0.25">
      <c r="A11" s="6">
        <v>-40</v>
      </c>
      <c r="B11" s="6">
        <v>12</v>
      </c>
      <c r="C11" s="3">
        <v>0.5</v>
      </c>
      <c r="D11" s="6">
        <v>100</v>
      </c>
      <c r="E11" s="9" t="str">
        <f t="shared" si="0"/>
        <v>-40-12-0.5-100</v>
      </c>
      <c r="F11" s="21">
        <v>18.760000000000002</v>
      </c>
      <c r="H11" s="28" t="s">
        <v>29</v>
      </c>
      <c r="I11" s="32">
        <f>IF(I10=0,"N/A",I9/I10)</f>
        <v>0.97499999999999998</v>
      </c>
      <c r="J11" s="32" t="str">
        <f>IF(J10=0,"N/A",J9/J10)</f>
        <v>N/A</v>
      </c>
      <c r="K11" s="32">
        <f>IF(K10=0,"N/A",K9/K10)</f>
        <v>0.1399999999999999</v>
      </c>
      <c r="L11" s="32" t="str">
        <f>IF(L10=0,"N/A",L9/L10)</f>
        <v>N/A</v>
      </c>
      <c r="M11" s="32"/>
      <c r="N11" s="67">
        <f>AVERAGE(I11:L11)</f>
        <v>0.55749999999999988</v>
      </c>
    </row>
    <row r="12" spans="1:22" x14ac:dyDescent="0.25">
      <c r="A12" s="6">
        <v>-40</v>
      </c>
      <c r="B12" s="6">
        <v>12</v>
      </c>
      <c r="C12" s="3">
        <v>1</v>
      </c>
      <c r="D12" s="6">
        <v>0</v>
      </c>
      <c r="E12" s="9" t="str">
        <f t="shared" si="0"/>
        <v>-40-12-1-0</v>
      </c>
      <c r="F12" s="21">
        <v>0.71799999999999997</v>
      </c>
      <c r="H12" s="12"/>
      <c r="I12" s="13"/>
      <c r="J12" s="13"/>
      <c r="K12" s="13"/>
      <c r="L12" s="13"/>
      <c r="M12" s="13"/>
      <c r="N12" s="27" t="s">
        <v>30</v>
      </c>
    </row>
    <row r="13" spans="1:22" ht="14.45" customHeight="1" x14ac:dyDescent="0.25">
      <c r="A13" s="6">
        <v>-40</v>
      </c>
      <c r="B13" s="6">
        <v>12</v>
      </c>
      <c r="C13" s="3">
        <v>1</v>
      </c>
      <c r="D13" s="6">
        <v>22</v>
      </c>
      <c r="E13" s="9" t="str">
        <f t="shared" si="0"/>
        <v>-40-12-1-22</v>
      </c>
      <c r="F13" s="21">
        <v>3.8</v>
      </c>
      <c r="H13" s="12"/>
      <c r="I13" s="13"/>
      <c r="J13" s="13"/>
      <c r="K13" s="13"/>
      <c r="L13" s="13"/>
      <c r="M13" s="13"/>
      <c r="N13" s="14"/>
    </row>
    <row r="14" spans="1:22" ht="15" customHeight="1" x14ac:dyDescent="0.25">
      <c r="A14" s="6">
        <v>-40</v>
      </c>
      <c r="B14" s="6">
        <v>12</v>
      </c>
      <c r="C14" s="3">
        <v>1</v>
      </c>
      <c r="D14" s="6">
        <v>56</v>
      </c>
      <c r="E14" s="9" t="str">
        <f t="shared" si="0"/>
        <v>-40-12-1-56</v>
      </c>
      <c r="F14" s="21">
        <v>9.7240000000000002</v>
      </c>
      <c r="H14" s="28" t="s">
        <v>31</v>
      </c>
      <c r="J14" s="13"/>
      <c r="K14" s="13"/>
      <c r="L14" s="13"/>
      <c r="M14" s="16" t="e">
        <f>(N6-N3)*N11</f>
        <v>#VALUE!</v>
      </c>
      <c r="N14" s="104" t="str">
        <f>IF(M3=M6,N6,IF(AND(N3="TSD",N6="TSD"),"TSD",IF(OR(N3="TSD",N6="TSD"),N27,N3+M14)))</f>
        <v>TSD</v>
      </c>
    </row>
    <row r="15" spans="1:22" x14ac:dyDescent="0.25">
      <c r="A15" s="6">
        <v>-40</v>
      </c>
      <c r="B15" s="6">
        <v>12</v>
      </c>
      <c r="C15" s="3">
        <v>1</v>
      </c>
      <c r="D15" s="6">
        <v>100</v>
      </c>
      <c r="E15" s="9" t="str">
        <f t="shared" si="0"/>
        <v>-40-12-1-100</v>
      </c>
      <c r="F15" s="21">
        <v>20.92</v>
      </c>
      <c r="H15" s="12"/>
      <c r="I15" s="16"/>
      <c r="J15" s="13"/>
      <c r="K15" s="13"/>
      <c r="L15" s="13"/>
      <c r="M15" s="13"/>
      <c r="N15" s="27" t="s">
        <v>118</v>
      </c>
    </row>
    <row r="16" spans="1:22" ht="15.75" x14ac:dyDescent="0.25">
      <c r="A16" s="6">
        <v>-40</v>
      </c>
      <c r="B16" s="6">
        <v>12</v>
      </c>
      <c r="C16" s="3">
        <v>2</v>
      </c>
      <c r="D16" s="6">
        <v>0</v>
      </c>
      <c r="E16" s="9" t="str">
        <f t="shared" si="0"/>
        <v>-40-12-2-0</v>
      </c>
      <c r="F16" s="21">
        <v>0.79100000000000004</v>
      </c>
      <c r="H16" s="62"/>
      <c r="I16" s="130" t="s">
        <v>71</v>
      </c>
      <c r="J16" s="130"/>
      <c r="K16" s="130"/>
      <c r="L16" s="130"/>
      <c r="M16" s="130"/>
      <c r="N16" s="11"/>
    </row>
    <row r="17" spans="1:14" x14ac:dyDescent="0.25">
      <c r="A17" s="6">
        <v>-40</v>
      </c>
      <c r="B17" s="6">
        <v>12</v>
      </c>
      <c r="C17" s="3">
        <v>2</v>
      </c>
      <c r="D17" s="6">
        <v>22</v>
      </c>
      <c r="E17" s="9" t="str">
        <f t="shared" si="0"/>
        <v>-40-12-2-22</v>
      </c>
      <c r="F17" s="21">
        <v>4.2480000000000002</v>
      </c>
      <c r="H17" s="12"/>
      <c r="N17" s="14"/>
    </row>
    <row r="18" spans="1:14" x14ac:dyDescent="0.25">
      <c r="A18" s="6">
        <v>-40</v>
      </c>
      <c r="B18" s="6">
        <v>12</v>
      </c>
      <c r="C18" s="3">
        <v>2</v>
      </c>
      <c r="D18" s="6">
        <v>56</v>
      </c>
      <c r="E18" s="9" t="str">
        <f t="shared" si="0"/>
        <v>-40-12-2-56</v>
      </c>
      <c r="F18" s="21">
        <v>11.48</v>
      </c>
      <c r="H18" s="28" t="s">
        <v>77</v>
      </c>
      <c r="I18" s="29"/>
      <c r="J18" s="29"/>
      <c r="K18" s="30"/>
      <c r="L18" s="29"/>
      <c r="M18" s="31" t="str">
        <f>M6</f>
        <v>125-48-2-100</v>
      </c>
      <c r="N18" s="66">
        <f>VLOOKUP(M18,'ID Table Volts High'!$A$326:$C$342,3,FALSE)</f>
        <v>99.3</v>
      </c>
    </row>
    <row r="19" spans="1:14" x14ac:dyDescent="0.25">
      <c r="A19" s="6">
        <v>-40</v>
      </c>
      <c r="B19" s="6">
        <v>12</v>
      </c>
      <c r="C19" s="3">
        <v>2</v>
      </c>
      <c r="D19" s="6">
        <v>100</v>
      </c>
      <c r="E19" s="9" t="str">
        <f t="shared" si="0"/>
        <v>-40-12-2-100</v>
      </c>
      <c r="F19" s="21">
        <v>24.27</v>
      </c>
      <c r="H19" s="12"/>
      <c r="I19" s="13"/>
      <c r="M19" s="24" t="s">
        <v>27</v>
      </c>
      <c r="N19" s="27" t="s">
        <v>78</v>
      </c>
    </row>
    <row r="20" spans="1:14" ht="15" customHeight="1" x14ac:dyDescent="0.25">
      <c r="A20" s="6">
        <v>-40</v>
      </c>
      <c r="B20" s="6">
        <v>12</v>
      </c>
      <c r="C20" s="3">
        <v>2.5</v>
      </c>
      <c r="D20" s="6">
        <v>0</v>
      </c>
      <c r="E20" s="9" t="str">
        <f t="shared" si="0"/>
        <v>-40-12-2.5-0</v>
      </c>
      <c r="F20" s="21">
        <v>0.81100000000000005</v>
      </c>
      <c r="H20" s="12"/>
      <c r="I20" s="13"/>
      <c r="J20" s="13"/>
      <c r="K20" s="13"/>
      <c r="L20" s="13"/>
      <c r="N20" s="14"/>
    </row>
    <row r="21" spans="1:14" ht="15" customHeight="1" x14ac:dyDescent="0.25">
      <c r="A21" s="6">
        <v>-40</v>
      </c>
      <c r="B21" s="6">
        <v>12</v>
      </c>
      <c r="C21" s="3">
        <v>2.5</v>
      </c>
      <c r="D21" s="6">
        <v>22</v>
      </c>
      <c r="E21" s="9" t="str">
        <f t="shared" si="0"/>
        <v>-40-12-2.5-22</v>
      </c>
      <c r="F21" s="21">
        <v>4.7119999999999997</v>
      </c>
      <c r="H21" s="28" t="s">
        <v>61</v>
      </c>
      <c r="I21" s="76">
        <f>IF(I11="N/A","N/A",I11)</f>
        <v>0.97499999999999998</v>
      </c>
      <c r="J21" s="76" t="str">
        <f>IF(J11="N/A","N/A",J11)</f>
        <v>N/A</v>
      </c>
      <c r="K21" s="76">
        <f>((K30)/VLOOKUP(M18,'ID Table Volts High'!$A$326:$C$342,2,FALSE))</f>
        <v>1.4249999999999998</v>
      </c>
      <c r="L21" s="76" t="str">
        <f>IF(L11="N/A","N/A",L11)</f>
        <v>N/A</v>
      </c>
      <c r="M21" s="77">
        <f>SUMPRODUCT(I21:L21,I22:L22)</f>
        <v>0.48375000000000001</v>
      </c>
      <c r="N21" s="67">
        <f>IF(OR((N18/N3)&gt;7.5,(N18-N3)&gt;39),M21*0.45,M21)</f>
        <v>0.21768750000000001</v>
      </c>
    </row>
    <row r="22" spans="1:14" x14ac:dyDescent="0.25">
      <c r="A22" s="6">
        <v>-40</v>
      </c>
      <c r="B22" s="6">
        <v>12</v>
      </c>
      <c r="C22" s="3">
        <v>2.5</v>
      </c>
      <c r="D22" s="6">
        <v>56</v>
      </c>
      <c r="E22" s="9" t="str">
        <f t="shared" si="0"/>
        <v>-40-12-2.5-56</v>
      </c>
      <c r="F22" s="21">
        <v>12.42</v>
      </c>
      <c r="H22" s="12"/>
      <c r="I22" s="76">
        <v>0.35</v>
      </c>
      <c r="J22" s="76">
        <v>0.3</v>
      </c>
      <c r="K22" s="76">
        <v>0.1</v>
      </c>
      <c r="L22" s="76">
        <v>0.25</v>
      </c>
      <c r="M22" s="76"/>
      <c r="N22" s="27" t="s">
        <v>60</v>
      </c>
    </row>
    <row r="23" spans="1:14" x14ac:dyDescent="0.25">
      <c r="A23" s="6">
        <v>-40</v>
      </c>
      <c r="B23" s="6">
        <v>12</v>
      </c>
      <c r="C23" s="3">
        <v>2.5</v>
      </c>
      <c r="D23" s="6">
        <v>100</v>
      </c>
      <c r="E23" s="9" t="str">
        <f t="shared" si="0"/>
        <v>-40-12-2.5-100</v>
      </c>
      <c r="F23" s="21">
        <v>25.81</v>
      </c>
      <c r="H23" s="12"/>
      <c r="N23" s="14"/>
    </row>
    <row r="24" spans="1:14" ht="15" customHeight="1" x14ac:dyDescent="0.25">
      <c r="A24" s="6">
        <v>-40</v>
      </c>
      <c r="B24" s="6">
        <v>24</v>
      </c>
      <c r="C24" s="3">
        <v>0</v>
      </c>
      <c r="D24" s="6">
        <v>0</v>
      </c>
      <c r="E24" s="9" t="str">
        <f t="shared" si="0"/>
        <v>-40-24-0-0</v>
      </c>
      <c r="F24" s="21">
        <v>0.69099999999999995</v>
      </c>
      <c r="H24" s="28" t="s">
        <v>80</v>
      </c>
      <c r="I24" s="7">
        <f>I30</f>
        <v>124</v>
      </c>
      <c r="J24" s="7">
        <f>J30</f>
        <v>48</v>
      </c>
      <c r="K24" s="4">
        <f>K30</f>
        <v>1.1399999999999999</v>
      </c>
      <c r="L24" s="7">
        <f>L30</f>
        <v>100</v>
      </c>
      <c r="M24" s="70" t="str">
        <f>I24&amp;"-"&amp;J24&amp;"-"&amp;K24&amp;"-"&amp;L24</f>
        <v>124-48-1.14-100</v>
      </c>
      <c r="N24" s="66" t="e">
        <f>VLOOKUP(M24,'ID Table Volts High'!$E$326:$F$342,2,FALSE)</f>
        <v>#N/A</v>
      </c>
    </row>
    <row r="25" spans="1:14" ht="16.5" customHeight="1" x14ac:dyDescent="0.25">
      <c r="A25" s="6">
        <v>-40</v>
      </c>
      <c r="B25" s="6">
        <v>24</v>
      </c>
      <c r="C25" s="3">
        <v>0</v>
      </c>
      <c r="D25" s="6">
        <v>22</v>
      </c>
      <c r="E25" s="9" t="str">
        <f t="shared" si="0"/>
        <v>-40-24-0-22</v>
      </c>
      <c r="F25" s="21">
        <v>3.6280000000000001</v>
      </c>
      <c r="H25" s="60"/>
      <c r="M25" s="24" t="s">
        <v>81</v>
      </c>
      <c r="N25" s="27" t="s">
        <v>79</v>
      </c>
    </row>
    <row r="26" spans="1:14" ht="15" customHeight="1" x14ac:dyDescent="0.25">
      <c r="A26" s="6">
        <v>-40</v>
      </c>
      <c r="B26" s="6">
        <v>24</v>
      </c>
      <c r="C26" s="3">
        <v>0</v>
      </c>
      <c r="D26" s="6">
        <v>56</v>
      </c>
      <c r="E26" s="9" t="str">
        <f t="shared" si="0"/>
        <v>-40-24-0-56</v>
      </c>
      <c r="F26" s="21">
        <v>8.7200000000000006</v>
      </c>
      <c r="H26" s="12"/>
      <c r="N26" s="14"/>
    </row>
    <row r="27" spans="1:14" ht="15" customHeight="1" x14ac:dyDescent="0.25">
      <c r="A27" s="6">
        <v>-40</v>
      </c>
      <c r="B27" s="6">
        <v>24</v>
      </c>
      <c r="C27" s="3">
        <v>0</v>
      </c>
      <c r="D27" s="6">
        <v>100</v>
      </c>
      <c r="E27" s="9" t="str">
        <f t="shared" si="0"/>
        <v>-40-24-0-100</v>
      </c>
      <c r="F27" s="21">
        <v>17.260000000000002</v>
      </c>
      <c r="H27" s="28" t="s">
        <v>82</v>
      </c>
      <c r="L27" s="105">
        <f>(N18-N3)*N21</f>
        <v>11.28056625</v>
      </c>
      <c r="M27" s="73" t="str">
        <f>FIXED((L27+N3),3)</f>
        <v>58.761</v>
      </c>
      <c r="N27" s="68" t="str" cm="1">
        <f t="array" ref="N27">IF(OR(AND(I24&gt;119,J24&gt;46,K24&gt;0.9,L24&gt;81),AND(I24&gt;84,J24&gt;35,K24&gt;2.1,L24&gt;99),AND(I24&gt;84,J24&gt;47,K24&gt;2.1,L24&gt;55),AND(I24&gt;84,J24&gt;47,K24&gt;1.5,L24&gt;99),AND(I24&gt;124,J24&gt;23,K24&gt;1.8,L24&gt;99),AND(I24&gt;124,J24&gt;35,K24&gt;1.6,L24&gt;55),AND(I24&gt;124,J24&gt;35,K24&gt;1.1,L24&gt;99),AND(I24&gt;124,J24&gt;47,K24&gt;1.6,L24&gt;21),AND(I24&gt;124,J24&gt;47,K24&gt;1.1,L24&gt;55),AND(I24&gt;124,J24&gt;47,K24&gt;0.8,L24&gt;99)),"TSD",IF(OR(M24=E326:E342),N24,IF(N18&gt;N3,M27,"TSD")))</f>
        <v>TSD</v>
      </c>
    </row>
    <row r="28" spans="1:14" x14ac:dyDescent="0.25">
      <c r="A28" s="6">
        <v>-40</v>
      </c>
      <c r="B28" s="6">
        <v>24</v>
      </c>
      <c r="C28" s="3">
        <v>0.5</v>
      </c>
      <c r="D28" s="6">
        <v>0</v>
      </c>
      <c r="E28" s="9" t="str">
        <f t="shared" si="0"/>
        <v>-40-24-0.5-0</v>
      </c>
      <c r="F28" s="21">
        <v>0.78400000000000003</v>
      </c>
      <c r="H28" s="72"/>
      <c r="I28" s="15"/>
      <c r="J28" s="15"/>
      <c r="K28" s="15"/>
      <c r="L28" s="15"/>
      <c r="M28" s="15"/>
      <c r="N28" s="71" t="s">
        <v>32</v>
      </c>
    </row>
    <row r="29" spans="1:14" x14ac:dyDescent="0.25">
      <c r="A29" s="6">
        <v>-40</v>
      </c>
      <c r="B29" s="6">
        <v>24</v>
      </c>
      <c r="C29" s="3">
        <v>0.5</v>
      </c>
      <c r="D29" s="6">
        <v>22</v>
      </c>
      <c r="E29" s="9" t="str">
        <f t="shared" si="0"/>
        <v>-40-24-0.5-22</v>
      </c>
      <c r="F29" s="21">
        <v>4.1440000000000001</v>
      </c>
      <c r="H29" s="62"/>
      <c r="I29" s="10"/>
      <c r="J29" s="10"/>
      <c r="K29" s="10"/>
      <c r="L29" s="11"/>
    </row>
    <row r="30" spans="1:14" x14ac:dyDescent="0.25">
      <c r="A30" s="6">
        <v>-40</v>
      </c>
      <c r="B30" s="6">
        <v>24</v>
      </c>
      <c r="C30" s="3">
        <v>0.5</v>
      </c>
      <c r="D30" s="6">
        <v>56</v>
      </c>
      <c r="E30" s="9" t="str">
        <f t="shared" si="0"/>
        <v>-40-24-0.5-56</v>
      </c>
      <c r="F30" s="21">
        <v>10.33</v>
      </c>
      <c r="H30" s="79" t="s">
        <v>106</v>
      </c>
      <c r="I30" s="80">
        <f>'Cdvdt Calculator'!$B$4</f>
        <v>124</v>
      </c>
      <c r="J30" s="80">
        <f>IF(AND('Cdvdt Calculator'!$C$4&gt;12,'Cdvdt Calculator'!$C$4&lt;25),24,IF(AND('Cdvdt Calculator'!$C$4&gt;24,'Cdvdt Calculator'!$C$4&lt;37),36,IF(AND('Cdvdt Calculator'!$C$4&gt;36,'Cdvdt Calculator'!$C$4&lt;49),48,12)))</f>
        <v>48</v>
      </c>
      <c r="K30" s="81">
        <f>'Cdvdt Calculator'!$D$4</f>
        <v>1.1399999999999999</v>
      </c>
      <c r="L30" s="82">
        <f>'Cdvdt Calculator'!$E$4</f>
        <v>100</v>
      </c>
    </row>
    <row r="31" spans="1:14" ht="14.45" customHeight="1" x14ac:dyDescent="0.25">
      <c r="A31" s="6">
        <v>-40</v>
      </c>
      <c r="B31" s="6">
        <v>24</v>
      </c>
      <c r="C31" s="3">
        <v>0.5</v>
      </c>
      <c r="D31" s="6">
        <v>100</v>
      </c>
      <c r="E31" s="9" t="str">
        <f t="shared" si="0"/>
        <v>-40-24-0.5-100</v>
      </c>
      <c r="F31" s="21">
        <v>21.82</v>
      </c>
    </row>
    <row r="32" spans="1:14" x14ac:dyDescent="0.25">
      <c r="A32" s="6">
        <v>-40</v>
      </c>
      <c r="B32" s="6">
        <v>24</v>
      </c>
      <c r="C32" s="3">
        <v>1</v>
      </c>
      <c r="D32" s="6">
        <v>0</v>
      </c>
      <c r="E32" s="9" t="str">
        <f t="shared" si="0"/>
        <v>-40-24-1-0</v>
      </c>
      <c r="F32" s="21">
        <v>0.80800000000000005</v>
      </c>
    </row>
    <row r="33" spans="1:13" x14ac:dyDescent="0.25">
      <c r="A33" s="6">
        <v>-40</v>
      </c>
      <c r="B33" s="6">
        <v>24</v>
      </c>
      <c r="C33" s="3">
        <v>1</v>
      </c>
      <c r="D33" s="6">
        <v>22</v>
      </c>
      <c r="E33" s="9" t="str">
        <f t="shared" si="0"/>
        <v>-40-24-1-22</v>
      </c>
      <c r="F33" s="21">
        <v>4.2960000000000003</v>
      </c>
    </row>
    <row r="34" spans="1:13" x14ac:dyDescent="0.25">
      <c r="A34" s="6">
        <v>-40</v>
      </c>
      <c r="B34" s="6">
        <v>24</v>
      </c>
      <c r="C34" s="3">
        <v>1</v>
      </c>
      <c r="D34" s="6">
        <v>56</v>
      </c>
      <c r="E34" s="9" t="str">
        <f t="shared" si="0"/>
        <v>-40-24-1-56</v>
      </c>
      <c r="F34" s="21">
        <v>10.83</v>
      </c>
    </row>
    <row r="35" spans="1:13" x14ac:dyDescent="0.25">
      <c r="A35" s="6">
        <v>-40</v>
      </c>
      <c r="B35" s="6">
        <v>24</v>
      </c>
      <c r="C35" s="3">
        <v>1</v>
      </c>
      <c r="D35" s="6">
        <v>100</v>
      </c>
      <c r="E35" s="9" t="str">
        <f t="shared" si="0"/>
        <v>-40-24-1-100</v>
      </c>
      <c r="F35" s="21">
        <v>23.18</v>
      </c>
      <c r="H35" s="84"/>
      <c r="I35" s="29"/>
      <c r="J35" s="29"/>
      <c r="K35" s="30"/>
      <c r="L35" s="29"/>
    </row>
    <row r="36" spans="1:13" x14ac:dyDescent="0.25">
      <c r="A36" s="6">
        <v>-40</v>
      </c>
      <c r="B36" s="6">
        <v>24</v>
      </c>
      <c r="C36" s="3">
        <v>2</v>
      </c>
      <c r="D36" s="6">
        <v>0</v>
      </c>
      <c r="E36" s="9" t="str">
        <f t="shared" si="0"/>
        <v>-40-24-2-0</v>
      </c>
      <c r="F36" s="21">
        <v>0.85599999999999998</v>
      </c>
    </row>
    <row r="37" spans="1:13" x14ac:dyDescent="0.25">
      <c r="A37" s="6">
        <v>-40</v>
      </c>
      <c r="B37" s="6">
        <v>24</v>
      </c>
      <c r="C37" s="3">
        <v>2</v>
      </c>
      <c r="D37" s="6">
        <v>22</v>
      </c>
      <c r="E37" s="9" t="str">
        <f t="shared" si="0"/>
        <v>-40-24-2-22</v>
      </c>
      <c r="F37" s="21">
        <v>4.5359999999999996</v>
      </c>
    </row>
    <row r="38" spans="1:13" x14ac:dyDescent="0.25">
      <c r="A38" s="6">
        <v>-40</v>
      </c>
      <c r="B38" s="6">
        <v>24</v>
      </c>
      <c r="C38" s="3">
        <v>2</v>
      </c>
      <c r="D38" s="6">
        <v>56</v>
      </c>
      <c r="E38" s="9" t="str">
        <f t="shared" si="0"/>
        <v>-40-24-2-56</v>
      </c>
      <c r="F38" s="21">
        <v>11.8</v>
      </c>
    </row>
    <row r="39" spans="1:13" x14ac:dyDescent="0.25">
      <c r="A39" s="6">
        <v>-40</v>
      </c>
      <c r="B39" s="6">
        <v>24</v>
      </c>
      <c r="C39" s="3">
        <v>2</v>
      </c>
      <c r="D39" s="6">
        <v>100</v>
      </c>
      <c r="E39" s="9" t="str">
        <f t="shared" si="0"/>
        <v>-40-24-2-100</v>
      </c>
      <c r="F39" s="21">
        <v>25.64</v>
      </c>
    </row>
    <row r="40" spans="1:13" x14ac:dyDescent="0.25">
      <c r="A40" s="6">
        <v>-40</v>
      </c>
      <c r="B40" s="6">
        <v>24</v>
      </c>
      <c r="C40" s="3">
        <v>2.5</v>
      </c>
      <c r="D40" s="6">
        <v>0</v>
      </c>
      <c r="E40" s="9" t="str">
        <f t="shared" si="0"/>
        <v>-40-24-2.5-0</v>
      </c>
      <c r="F40" s="21">
        <v>0.876</v>
      </c>
    </row>
    <row r="41" spans="1:13" x14ac:dyDescent="0.25">
      <c r="A41" s="6">
        <v>-40</v>
      </c>
      <c r="B41" s="6">
        <v>24</v>
      </c>
      <c r="C41" s="3">
        <v>2.5</v>
      </c>
      <c r="D41" s="6">
        <v>22</v>
      </c>
      <c r="E41" s="9" t="str">
        <f t="shared" si="0"/>
        <v>-40-24-2.5-22</v>
      </c>
      <c r="F41" s="21">
        <v>4.6959999999999997</v>
      </c>
    </row>
    <row r="42" spans="1:13" x14ac:dyDescent="0.25">
      <c r="A42" s="6">
        <v>-40</v>
      </c>
      <c r="B42" s="6">
        <v>24</v>
      </c>
      <c r="C42" s="3">
        <v>2.5</v>
      </c>
      <c r="D42" s="6">
        <v>56</v>
      </c>
      <c r="E42" s="9" t="str">
        <f t="shared" si="0"/>
        <v>-40-24-2.5-56</v>
      </c>
      <c r="F42" s="21">
        <v>12.25</v>
      </c>
    </row>
    <row r="43" spans="1:13" x14ac:dyDescent="0.25">
      <c r="A43" s="6">
        <v>-40</v>
      </c>
      <c r="B43" s="6">
        <v>24</v>
      </c>
      <c r="C43" s="3">
        <v>2.5</v>
      </c>
      <c r="D43" s="6">
        <v>100</v>
      </c>
      <c r="E43" s="9" t="str">
        <f t="shared" si="0"/>
        <v>-40-24-2.5-100</v>
      </c>
      <c r="F43" s="21">
        <v>26.7</v>
      </c>
    </row>
    <row r="44" spans="1:13" x14ac:dyDescent="0.25">
      <c r="A44" s="6">
        <v>-40</v>
      </c>
      <c r="B44" s="6">
        <v>36</v>
      </c>
      <c r="C44" s="3">
        <v>0</v>
      </c>
      <c r="D44" s="6">
        <v>0</v>
      </c>
      <c r="E44" s="9" t="str">
        <f t="shared" si="0"/>
        <v>-40-36-0-0</v>
      </c>
      <c r="F44" s="21">
        <v>0.89200000000000002</v>
      </c>
    </row>
    <row r="45" spans="1:13" x14ac:dyDescent="0.25">
      <c r="A45" s="6">
        <v>-40</v>
      </c>
      <c r="B45" s="6">
        <v>36</v>
      </c>
      <c r="C45" s="3">
        <v>0</v>
      </c>
      <c r="D45" s="6">
        <v>22</v>
      </c>
      <c r="E45" s="9" t="str">
        <f t="shared" si="0"/>
        <v>-40-36-0-22</v>
      </c>
      <c r="F45" s="21">
        <v>4.6680000000000001</v>
      </c>
    </row>
    <row r="46" spans="1:13" x14ac:dyDescent="0.25">
      <c r="A46" s="6">
        <v>-40</v>
      </c>
      <c r="B46" s="6">
        <v>36</v>
      </c>
      <c r="C46" s="3">
        <v>0</v>
      </c>
      <c r="D46" s="6">
        <v>56</v>
      </c>
      <c r="E46" s="9" t="str">
        <f t="shared" si="0"/>
        <v>-40-36-0-56</v>
      </c>
      <c r="F46" s="21">
        <v>11.22</v>
      </c>
      <c r="M46" t="s">
        <v>89</v>
      </c>
    </row>
    <row r="47" spans="1:13" x14ac:dyDescent="0.25">
      <c r="A47" s="6">
        <v>-40</v>
      </c>
      <c r="B47" s="6">
        <v>36</v>
      </c>
      <c r="C47" s="3">
        <v>0</v>
      </c>
      <c r="D47" s="6">
        <v>100</v>
      </c>
      <c r="E47" s="9" t="str">
        <f t="shared" si="0"/>
        <v>-40-36-0-100</v>
      </c>
      <c r="F47" s="21">
        <v>22.2</v>
      </c>
    </row>
    <row r="48" spans="1:13" ht="15" customHeight="1" x14ac:dyDescent="0.25">
      <c r="A48" s="6">
        <v>-40</v>
      </c>
      <c r="B48" s="6">
        <v>36</v>
      </c>
      <c r="C48" s="3">
        <v>0.5</v>
      </c>
      <c r="D48" s="6">
        <v>0</v>
      </c>
      <c r="E48" s="9" t="str">
        <f t="shared" si="0"/>
        <v>-40-36-0.5-0</v>
      </c>
      <c r="F48" s="21">
        <v>0.98799999999999999</v>
      </c>
    </row>
    <row r="49" spans="1:6" x14ac:dyDescent="0.25">
      <c r="A49" s="6">
        <v>-40</v>
      </c>
      <c r="B49" s="6">
        <v>36</v>
      </c>
      <c r="C49" s="3">
        <v>0.5</v>
      </c>
      <c r="D49" s="6">
        <v>22</v>
      </c>
      <c r="E49" s="9" t="str">
        <f t="shared" si="0"/>
        <v>-40-36-0.5-22</v>
      </c>
      <c r="F49" s="21">
        <v>5.2439999999999998</v>
      </c>
    </row>
    <row r="50" spans="1:6" x14ac:dyDescent="0.25">
      <c r="A50" s="6">
        <v>-40</v>
      </c>
      <c r="B50" s="6">
        <v>36</v>
      </c>
      <c r="C50" s="3">
        <v>0.5</v>
      </c>
      <c r="D50" s="6">
        <v>56</v>
      </c>
      <c r="E50" s="9" t="str">
        <f t="shared" si="0"/>
        <v>-40-36-0.5-56</v>
      </c>
      <c r="F50" s="21">
        <v>13.07</v>
      </c>
    </row>
    <row r="51" spans="1:6" x14ac:dyDescent="0.25">
      <c r="A51" s="6">
        <v>-40</v>
      </c>
      <c r="B51" s="6">
        <v>36</v>
      </c>
      <c r="C51" s="3">
        <v>0.5</v>
      </c>
      <c r="D51" s="6">
        <v>100</v>
      </c>
      <c r="E51" s="9" t="str">
        <f t="shared" si="0"/>
        <v>-40-36-0.5-100</v>
      </c>
      <c r="F51" s="21">
        <v>27.62</v>
      </c>
    </row>
    <row r="52" spans="1:6" x14ac:dyDescent="0.25">
      <c r="A52" s="6">
        <v>-40</v>
      </c>
      <c r="B52" s="6">
        <v>36</v>
      </c>
      <c r="C52" s="3">
        <v>1</v>
      </c>
      <c r="D52" s="6">
        <v>0</v>
      </c>
      <c r="E52" s="9" t="str">
        <f t="shared" si="0"/>
        <v>-40-36-1-0</v>
      </c>
      <c r="F52" s="21">
        <v>1.0149999999999999</v>
      </c>
    </row>
    <row r="53" spans="1:6" x14ac:dyDescent="0.25">
      <c r="A53" s="6">
        <v>-40</v>
      </c>
      <c r="B53" s="6">
        <v>36</v>
      </c>
      <c r="C53" s="3">
        <v>1</v>
      </c>
      <c r="D53" s="6">
        <v>22</v>
      </c>
      <c r="E53" s="9" t="str">
        <f t="shared" si="0"/>
        <v>-40-36-1-22</v>
      </c>
      <c r="F53" s="21">
        <v>5.4080000000000004</v>
      </c>
    </row>
    <row r="54" spans="1:6" x14ac:dyDescent="0.25">
      <c r="A54" s="6">
        <v>-40</v>
      </c>
      <c r="B54" s="6">
        <v>36</v>
      </c>
      <c r="C54" s="3">
        <v>1</v>
      </c>
      <c r="D54" s="6">
        <v>56</v>
      </c>
      <c r="E54" s="9" t="str">
        <f t="shared" si="0"/>
        <v>-40-36-1-56</v>
      </c>
      <c r="F54" s="21">
        <v>13.64</v>
      </c>
    </row>
    <row r="55" spans="1:6" x14ac:dyDescent="0.25">
      <c r="A55" s="6">
        <v>-40</v>
      </c>
      <c r="B55" s="6">
        <v>36</v>
      </c>
      <c r="C55" s="3">
        <v>1</v>
      </c>
      <c r="D55" s="6">
        <v>100</v>
      </c>
      <c r="E55" s="9" t="str">
        <f t="shared" si="0"/>
        <v>-40-36-1-100</v>
      </c>
      <c r="F55" s="21">
        <v>29.23</v>
      </c>
    </row>
    <row r="56" spans="1:6" x14ac:dyDescent="0.25">
      <c r="A56" s="6">
        <v>-40</v>
      </c>
      <c r="B56" s="6">
        <v>36</v>
      </c>
      <c r="C56" s="3">
        <v>2</v>
      </c>
      <c r="D56" s="6">
        <v>0</v>
      </c>
      <c r="E56" s="9" t="str">
        <f t="shared" si="0"/>
        <v>-40-36-2-0</v>
      </c>
      <c r="F56" s="21">
        <v>1.0640000000000001</v>
      </c>
    </row>
    <row r="57" spans="1:6" ht="15" customHeight="1" x14ac:dyDescent="0.25">
      <c r="A57" s="6">
        <v>-40</v>
      </c>
      <c r="B57" s="6">
        <v>36</v>
      </c>
      <c r="C57" s="3">
        <v>2</v>
      </c>
      <c r="D57" s="6">
        <v>22</v>
      </c>
      <c r="E57" s="9" t="str">
        <f t="shared" si="0"/>
        <v>-40-36-2-22</v>
      </c>
      <c r="F57" s="21">
        <v>5.6760000000000002</v>
      </c>
    </row>
    <row r="58" spans="1:6" x14ac:dyDescent="0.25">
      <c r="A58" s="6">
        <v>-40</v>
      </c>
      <c r="B58" s="6">
        <v>36</v>
      </c>
      <c r="C58" s="3">
        <v>2</v>
      </c>
      <c r="D58" s="6">
        <v>56</v>
      </c>
      <c r="E58" s="9" t="str">
        <f t="shared" si="0"/>
        <v>-40-36-2-56</v>
      </c>
      <c r="F58" s="21">
        <v>14.51</v>
      </c>
    </row>
    <row r="59" spans="1:6" x14ac:dyDescent="0.25">
      <c r="A59" s="6">
        <v>-40</v>
      </c>
      <c r="B59" s="6">
        <v>36</v>
      </c>
      <c r="C59" s="3">
        <v>2</v>
      </c>
      <c r="D59" s="6">
        <v>100</v>
      </c>
      <c r="E59" s="9" t="str">
        <f t="shared" si="0"/>
        <v>-40-36-2-100</v>
      </c>
      <c r="F59" s="21">
        <v>31.98</v>
      </c>
    </row>
    <row r="60" spans="1:6" x14ac:dyDescent="0.25">
      <c r="A60" s="6">
        <v>-40</v>
      </c>
      <c r="B60" s="6">
        <v>36</v>
      </c>
      <c r="C60" s="3">
        <v>2.5</v>
      </c>
      <c r="D60" s="6">
        <v>0</v>
      </c>
      <c r="E60" s="9" t="str">
        <f t="shared" si="0"/>
        <v>-40-36-2.5-0</v>
      </c>
      <c r="F60" s="21">
        <v>1.083</v>
      </c>
    </row>
    <row r="61" spans="1:6" x14ac:dyDescent="0.25">
      <c r="A61" s="6">
        <v>-40</v>
      </c>
      <c r="B61" s="6">
        <v>36</v>
      </c>
      <c r="C61" s="3">
        <v>2.5</v>
      </c>
      <c r="D61" s="6">
        <v>22</v>
      </c>
      <c r="E61" s="9" t="str">
        <f t="shared" si="0"/>
        <v>-40-36-2.5-22</v>
      </c>
      <c r="F61" s="21">
        <v>5.7640000000000002</v>
      </c>
    </row>
    <row r="62" spans="1:6" x14ac:dyDescent="0.25">
      <c r="A62" s="6">
        <v>-40</v>
      </c>
      <c r="B62" s="6">
        <v>36</v>
      </c>
      <c r="C62" s="3">
        <v>2.5</v>
      </c>
      <c r="D62" s="6">
        <v>56</v>
      </c>
      <c r="E62" s="9" t="str">
        <f t="shared" si="0"/>
        <v>-40-36-2.5-56</v>
      </c>
      <c r="F62" s="21">
        <v>14.84</v>
      </c>
    </row>
    <row r="63" spans="1:6" x14ac:dyDescent="0.25">
      <c r="A63" s="6">
        <v>-40</v>
      </c>
      <c r="B63" s="6">
        <v>36</v>
      </c>
      <c r="C63" s="3">
        <v>2.5</v>
      </c>
      <c r="D63" s="6">
        <v>100</v>
      </c>
      <c r="E63" s="9" t="str">
        <f t="shared" si="0"/>
        <v>-40-36-2.5-100</v>
      </c>
      <c r="F63" s="21">
        <v>33.01</v>
      </c>
    </row>
    <row r="64" spans="1:6" x14ac:dyDescent="0.25">
      <c r="A64" s="6">
        <v>-40</v>
      </c>
      <c r="B64" s="6">
        <v>48</v>
      </c>
      <c r="C64" s="3">
        <v>0</v>
      </c>
      <c r="D64" s="6">
        <v>0</v>
      </c>
      <c r="E64" s="9" t="str">
        <f t="shared" si="0"/>
        <v>-40-48-0-0</v>
      </c>
      <c r="F64" s="21">
        <v>1.081</v>
      </c>
    </row>
    <row r="65" spans="1:6" x14ac:dyDescent="0.25">
      <c r="A65" s="6">
        <v>-40</v>
      </c>
      <c r="B65" s="6">
        <v>48</v>
      </c>
      <c r="C65" s="3">
        <v>0</v>
      </c>
      <c r="D65" s="6">
        <v>22</v>
      </c>
      <c r="E65" s="9" t="str">
        <f t="shared" si="0"/>
        <v>-40-48-0-22</v>
      </c>
      <c r="F65" s="21">
        <v>5.6360000000000001</v>
      </c>
    </row>
    <row r="66" spans="1:6" x14ac:dyDescent="0.25">
      <c r="A66" s="6">
        <v>-40</v>
      </c>
      <c r="B66" s="6">
        <v>48</v>
      </c>
      <c r="C66" s="3">
        <v>0</v>
      </c>
      <c r="D66" s="6">
        <v>56</v>
      </c>
      <c r="E66" s="9" t="str">
        <f t="shared" si="0"/>
        <v>-40-48-0-56</v>
      </c>
      <c r="F66" s="21">
        <v>13.56</v>
      </c>
    </row>
    <row r="67" spans="1:6" x14ac:dyDescent="0.25">
      <c r="A67" s="6">
        <v>-40</v>
      </c>
      <c r="B67" s="6">
        <v>48</v>
      </c>
      <c r="C67" s="3">
        <v>0</v>
      </c>
      <c r="D67" s="6">
        <v>100</v>
      </c>
      <c r="E67" s="9" t="str">
        <f t="shared" si="0"/>
        <v>-40-48-0-100</v>
      </c>
      <c r="F67" s="21">
        <v>26.88</v>
      </c>
    </row>
    <row r="68" spans="1:6" x14ac:dyDescent="0.25">
      <c r="A68" s="6">
        <v>-40</v>
      </c>
      <c r="B68" s="6">
        <v>48</v>
      </c>
      <c r="C68" s="3">
        <v>0.5</v>
      </c>
      <c r="D68" s="6">
        <v>0</v>
      </c>
      <c r="E68" s="9" t="str">
        <f t="shared" ref="E68:E131" si="1">A68&amp;"-"&amp;B68&amp;"-"&amp;C68&amp;"-"&amp;D68</f>
        <v>-40-48-0.5-0</v>
      </c>
      <c r="F68" s="21">
        <v>1.1879999999999999</v>
      </c>
    </row>
    <row r="69" spans="1:6" x14ac:dyDescent="0.25">
      <c r="A69" s="6">
        <v>-40</v>
      </c>
      <c r="B69" s="6">
        <v>48</v>
      </c>
      <c r="C69" s="3">
        <v>0.5</v>
      </c>
      <c r="D69" s="6">
        <v>22</v>
      </c>
      <c r="E69" s="9" t="str">
        <f t="shared" si="1"/>
        <v>-40-48-0.5-22</v>
      </c>
      <c r="F69" s="21">
        <v>6.3040000000000003</v>
      </c>
    </row>
    <row r="70" spans="1:6" x14ac:dyDescent="0.25">
      <c r="A70" s="6">
        <v>-40</v>
      </c>
      <c r="B70" s="6">
        <v>48</v>
      </c>
      <c r="C70" s="3">
        <v>0.5</v>
      </c>
      <c r="D70" s="6">
        <v>56</v>
      </c>
      <c r="E70" s="9" t="str">
        <f t="shared" si="1"/>
        <v>-40-48-0.5-56</v>
      </c>
      <c r="F70" s="21">
        <v>15.7</v>
      </c>
    </row>
    <row r="71" spans="1:6" x14ac:dyDescent="0.25">
      <c r="A71" s="6">
        <v>-40</v>
      </c>
      <c r="B71" s="6">
        <v>48</v>
      </c>
      <c r="C71" s="3">
        <v>0.5</v>
      </c>
      <c r="D71" s="6">
        <v>100</v>
      </c>
      <c r="E71" s="9" t="str">
        <f t="shared" si="1"/>
        <v>-40-48-0.5-100</v>
      </c>
      <c r="F71" s="21">
        <v>33.22</v>
      </c>
    </row>
    <row r="72" spans="1:6" x14ac:dyDescent="0.25">
      <c r="A72" s="6">
        <v>-40</v>
      </c>
      <c r="B72" s="6">
        <v>48</v>
      </c>
      <c r="C72" s="3">
        <v>1</v>
      </c>
      <c r="D72" s="6">
        <v>0</v>
      </c>
      <c r="E72" s="9" t="str">
        <f t="shared" si="1"/>
        <v>-40-48-1-0</v>
      </c>
      <c r="F72" s="21">
        <v>1.218</v>
      </c>
    </row>
    <row r="73" spans="1:6" x14ac:dyDescent="0.25">
      <c r="A73" s="6">
        <v>-40</v>
      </c>
      <c r="B73" s="6">
        <v>48</v>
      </c>
      <c r="C73" s="3">
        <v>1</v>
      </c>
      <c r="D73" s="6">
        <v>22</v>
      </c>
      <c r="E73" s="9" t="str">
        <f t="shared" si="1"/>
        <v>-40-48-1-22</v>
      </c>
      <c r="F73" s="21">
        <v>6.484</v>
      </c>
    </row>
    <row r="74" spans="1:6" x14ac:dyDescent="0.25">
      <c r="A74" s="6">
        <v>-40</v>
      </c>
      <c r="B74" s="6">
        <v>48</v>
      </c>
      <c r="C74" s="3">
        <v>1</v>
      </c>
      <c r="D74" s="6">
        <v>56</v>
      </c>
      <c r="E74" s="9" t="str">
        <f t="shared" si="1"/>
        <v>-40-48-1-56</v>
      </c>
      <c r="F74" s="21">
        <v>16.350000000000001</v>
      </c>
    </row>
    <row r="75" spans="1:6" x14ac:dyDescent="0.25">
      <c r="A75" s="6">
        <v>-40</v>
      </c>
      <c r="B75" s="6">
        <v>48</v>
      </c>
      <c r="C75" s="3">
        <v>1</v>
      </c>
      <c r="D75" s="6">
        <v>100</v>
      </c>
      <c r="E75" s="9" t="str">
        <f t="shared" si="1"/>
        <v>-40-48-1-100</v>
      </c>
      <c r="F75" s="21">
        <v>35.32</v>
      </c>
    </row>
    <row r="76" spans="1:6" x14ac:dyDescent="0.25">
      <c r="A76" s="6">
        <v>-40</v>
      </c>
      <c r="B76" s="6">
        <v>48</v>
      </c>
      <c r="C76" s="3">
        <v>2</v>
      </c>
      <c r="D76" s="6">
        <v>0</v>
      </c>
      <c r="E76" s="9" t="str">
        <f t="shared" si="1"/>
        <v>-40-48-2-0</v>
      </c>
      <c r="F76" s="21">
        <v>1.266</v>
      </c>
    </row>
    <row r="77" spans="1:6" x14ac:dyDescent="0.25">
      <c r="A77" s="6">
        <v>-40</v>
      </c>
      <c r="B77" s="6">
        <v>48</v>
      </c>
      <c r="C77" s="3">
        <v>2</v>
      </c>
      <c r="D77" s="6">
        <v>22</v>
      </c>
      <c r="E77" s="9" t="str">
        <f t="shared" si="1"/>
        <v>-40-48-2-22</v>
      </c>
      <c r="F77" s="21">
        <v>6.7759999999999998</v>
      </c>
    </row>
    <row r="78" spans="1:6" x14ac:dyDescent="0.25">
      <c r="A78" s="6">
        <v>-40</v>
      </c>
      <c r="B78" s="6">
        <v>48</v>
      </c>
      <c r="C78" s="3">
        <v>2</v>
      </c>
      <c r="D78" s="6">
        <v>56</v>
      </c>
      <c r="E78" s="9" t="str">
        <f t="shared" si="1"/>
        <v>-40-48-2-56</v>
      </c>
      <c r="F78" s="21">
        <v>17.38</v>
      </c>
    </row>
    <row r="79" spans="1:6" x14ac:dyDescent="0.25">
      <c r="A79" s="6">
        <v>-40</v>
      </c>
      <c r="B79" s="6">
        <v>48</v>
      </c>
      <c r="C79" s="3">
        <v>2</v>
      </c>
      <c r="D79" s="6">
        <v>100</v>
      </c>
      <c r="E79" s="9" t="str">
        <f t="shared" si="1"/>
        <v>-40-48-2-100</v>
      </c>
      <c r="F79" s="21">
        <v>38.64</v>
      </c>
    </row>
    <row r="80" spans="1:6" x14ac:dyDescent="0.25">
      <c r="A80" s="6">
        <v>-40</v>
      </c>
      <c r="B80" s="6">
        <v>48</v>
      </c>
      <c r="C80" s="3">
        <v>2.5</v>
      </c>
      <c r="D80" s="6">
        <v>0</v>
      </c>
      <c r="E80" s="9" t="str">
        <f t="shared" si="1"/>
        <v>-40-48-2.5-0</v>
      </c>
      <c r="F80" s="21">
        <v>1.2869999999999999</v>
      </c>
    </row>
    <row r="81" spans="1:6" x14ac:dyDescent="0.25">
      <c r="A81" s="6">
        <v>-40</v>
      </c>
      <c r="B81" s="6">
        <v>48</v>
      </c>
      <c r="C81" s="3">
        <v>2.5</v>
      </c>
      <c r="D81" s="6">
        <v>22</v>
      </c>
      <c r="E81" s="9" t="str">
        <f t="shared" si="1"/>
        <v>-40-48-2.5-22</v>
      </c>
      <c r="F81" s="21">
        <v>6.8760000000000003</v>
      </c>
    </row>
    <row r="82" spans="1:6" x14ac:dyDescent="0.25">
      <c r="A82" s="6">
        <v>-40</v>
      </c>
      <c r="B82" s="6">
        <v>48</v>
      </c>
      <c r="C82" s="3">
        <v>2.5</v>
      </c>
      <c r="D82" s="6">
        <v>56</v>
      </c>
      <c r="E82" s="9" t="str">
        <f t="shared" si="1"/>
        <v>-40-48-2.5-56</v>
      </c>
      <c r="F82" s="21">
        <v>17.78</v>
      </c>
    </row>
    <row r="83" spans="1:6" x14ac:dyDescent="0.25">
      <c r="A83" s="6">
        <v>-40</v>
      </c>
      <c r="B83" s="6">
        <v>48</v>
      </c>
      <c r="C83" s="3">
        <v>2.5</v>
      </c>
      <c r="D83" s="6">
        <v>100</v>
      </c>
      <c r="E83" s="9" t="str">
        <f t="shared" si="1"/>
        <v>-40-48-2.5-100</v>
      </c>
      <c r="F83" s="21">
        <v>40.020000000000003</v>
      </c>
    </row>
    <row r="84" spans="1:6" x14ac:dyDescent="0.25">
      <c r="A84" s="6">
        <v>25</v>
      </c>
      <c r="B84" s="6">
        <v>12</v>
      </c>
      <c r="C84" s="3">
        <v>0</v>
      </c>
      <c r="D84" s="6">
        <v>0</v>
      </c>
      <c r="E84" s="9" t="str">
        <f t="shared" si="1"/>
        <v>25-12-0-0</v>
      </c>
      <c r="F84" s="21">
        <v>0.52300000000000002</v>
      </c>
    </row>
    <row r="85" spans="1:6" x14ac:dyDescent="0.25">
      <c r="A85" s="6">
        <v>25</v>
      </c>
      <c r="B85" s="6">
        <v>12</v>
      </c>
      <c r="C85" s="3">
        <v>0</v>
      </c>
      <c r="D85" s="6">
        <v>22</v>
      </c>
      <c r="E85" s="9" t="str">
        <f t="shared" si="1"/>
        <v>25-12-0-22</v>
      </c>
      <c r="F85" s="21">
        <v>2.7679999999999998</v>
      </c>
    </row>
    <row r="86" spans="1:6" x14ac:dyDescent="0.25">
      <c r="A86" s="6">
        <v>25</v>
      </c>
      <c r="B86" s="6">
        <v>12</v>
      </c>
      <c r="C86" s="3">
        <v>0</v>
      </c>
      <c r="D86" s="6">
        <v>56</v>
      </c>
      <c r="E86" s="9" t="str">
        <f t="shared" si="1"/>
        <v>25-12-0-56</v>
      </c>
      <c r="F86" s="21">
        <v>6.6159999999999997</v>
      </c>
    </row>
    <row r="87" spans="1:6" x14ac:dyDescent="0.25">
      <c r="A87" s="6">
        <v>25</v>
      </c>
      <c r="B87" s="6">
        <v>12</v>
      </c>
      <c r="C87" s="3">
        <v>0</v>
      </c>
      <c r="D87" s="6">
        <v>100</v>
      </c>
      <c r="E87" s="9" t="str">
        <f t="shared" si="1"/>
        <v>25-12-0-100</v>
      </c>
      <c r="F87" s="21">
        <v>13.24</v>
      </c>
    </row>
    <row r="88" spans="1:6" x14ac:dyDescent="0.25">
      <c r="A88" s="6">
        <v>25</v>
      </c>
      <c r="B88" s="6">
        <v>12</v>
      </c>
      <c r="C88" s="3">
        <v>0.5</v>
      </c>
      <c r="D88" s="6">
        <v>0</v>
      </c>
      <c r="E88" s="9" t="str">
        <f t="shared" si="1"/>
        <v>25-12-0.5-0</v>
      </c>
      <c r="F88" s="21">
        <v>0.69799999999999995</v>
      </c>
    </row>
    <row r="89" spans="1:6" x14ac:dyDescent="0.25">
      <c r="A89" s="6">
        <v>25</v>
      </c>
      <c r="B89" s="6">
        <v>12</v>
      </c>
      <c r="C89" s="3">
        <v>0.5</v>
      </c>
      <c r="D89" s="6">
        <v>22</v>
      </c>
      <c r="E89" s="9" t="str">
        <f t="shared" si="1"/>
        <v>25-12-0.5-22</v>
      </c>
      <c r="F89" s="21">
        <v>3.67</v>
      </c>
    </row>
    <row r="90" spans="1:6" x14ac:dyDescent="0.25">
      <c r="A90" s="6">
        <v>25</v>
      </c>
      <c r="B90" s="6">
        <v>12</v>
      </c>
      <c r="C90" s="3">
        <v>0.5</v>
      </c>
      <c r="D90" s="6">
        <v>56</v>
      </c>
      <c r="E90" s="9" t="str">
        <f t="shared" si="1"/>
        <v>25-12-0.5-56</v>
      </c>
      <c r="F90" s="21">
        <v>9.1999999999999993</v>
      </c>
    </row>
    <row r="91" spans="1:6" x14ac:dyDescent="0.25">
      <c r="A91" s="6">
        <v>25</v>
      </c>
      <c r="B91" s="6">
        <v>12</v>
      </c>
      <c r="C91" s="3">
        <v>0.5</v>
      </c>
      <c r="D91" s="6">
        <v>100</v>
      </c>
      <c r="E91" s="9" t="str">
        <f t="shared" si="1"/>
        <v>25-12-0.5-100</v>
      </c>
      <c r="F91" s="21">
        <v>19.899999999999999</v>
      </c>
    </row>
    <row r="92" spans="1:6" x14ac:dyDescent="0.25">
      <c r="A92" s="6">
        <v>25</v>
      </c>
      <c r="B92" s="6">
        <v>12</v>
      </c>
      <c r="C92" s="3">
        <v>1</v>
      </c>
      <c r="D92" s="6">
        <v>0</v>
      </c>
      <c r="E92" s="9" t="str">
        <f t="shared" si="1"/>
        <v>25-12-1-0</v>
      </c>
      <c r="F92" s="21">
        <v>0.77200000000000002</v>
      </c>
    </row>
    <row r="93" spans="1:6" x14ac:dyDescent="0.25">
      <c r="A93" s="6">
        <v>25</v>
      </c>
      <c r="B93" s="6">
        <v>12</v>
      </c>
      <c r="C93" s="3">
        <v>1</v>
      </c>
      <c r="D93" s="6">
        <v>22</v>
      </c>
      <c r="E93" s="9" t="str">
        <f t="shared" si="1"/>
        <v>25-12-1-22</v>
      </c>
      <c r="F93" s="21">
        <v>3.98</v>
      </c>
    </row>
    <row r="94" spans="1:6" x14ac:dyDescent="0.25">
      <c r="A94" s="6">
        <v>25</v>
      </c>
      <c r="B94" s="6">
        <v>12</v>
      </c>
      <c r="C94" s="3">
        <v>1</v>
      </c>
      <c r="D94" s="6">
        <v>56</v>
      </c>
      <c r="E94" s="9" t="str">
        <f t="shared" si="1"/>
        <v>25-12-1-56</v>
      </c>
      <c r="F94" s="21">
        <v>10.16</v>
      </c>
    </row>
    <row r="95" spans="1:6" x14ac:dyDescent="0.25">
      <c r="A95" s="6">
        <v>25</v>
      </c>
      <c r="B95" s="6">
        <v>12</v>
      </c>
      <c r="C95" s="3">
        <v>1</v>
      </c>
      <c r="D95" s="6">
        <v>100</v>
      </c>
      <c r="E95" s="9" t="str">
        <f t="shared" si="1"/>
        <v>25-12-1-100</v>
      </c>
      <c r="F95" s="21">
        <v>22.49</v>
      </c>
    </row>
    <row r="96" spans="1:6" x14ac:dyDescent="0.25">
      <c r="A96" s="6">
        <v>25</v>
      </c>
      <c r="B96" s="6">
        <v>12</v>
      </c>
      <c r="C96" s="3">
        <v>2</v>
      </c>
      <c r="D96" s="6">
        <v>0</v>
      </c>
      <c r="E96" s="9" t="str">
        <f t="shared" si="1"/>
        <v>25-12-2-0</v>
      </c>
      <c r="F96" s="21">
        <v>0.85499999999999998</v>
      </c>
    </row>
    <row r="97" spans="1:6" x14ac:dyDescent="0.25">
      <c r="A97" s="6">
        <v>25</v>
      </c>
      <c r="B97" s="6">
        <v>12</v>
      </c>
      <c r="C97" s="3">
        <v>2</v>
      </c>
      <c r="D97" s="6">
        <v>22</v>
      </c>
      <c r="E97" s="9" t="str">
        <f t="shared" si="1"/>
        <v>25-12-2-22</v>
      </c>
      <c r="F97" s="21">
        <v>4.468</v>
      </c>
    </row>
    <row r="98" spans="1:6" x14ac:dyDescent="0.25">
      <c r="A98" s="6">
        <v>25</v>
      </c>
      <c r="B98" s="6">
        <v>12</v>
      </c>
      <c r="C98" s="3">
        <v>2</v>
      </c>
      <c r="D98" s="6">
        <v>56</v>
      </c>
      <c r="E98" s="9" t="str">
        <f t="shared" si="1"/>
        <v>25-12-2-56</v>
      </c>
      <c r="F98" s="21">
        <v>12.2</v>
      </c>
    </row>
    <row r="99" spans="1:6" x14ac:dyDescent="0.25">
      <c r="A99" s="6">
        <v>25</v>
      </c>
      <c r="B99" s="6">
        <v>12</v>
      </c>
      <c r="C99" s="3">
        <v>2</v>
      </c>
      <c r="D99" s="6">
        <v>100</v>
      </c>
      <c r="E99" s="9" t="str">
        <f t="shared" si="1"/>
        <v>25-12-2-100</v>
      </c>
      <c r="F99" s="21">
        <v>26.75</v>
      </c>
    </row>
    <row r="100" spans="1:6" x14ac:dyDescent="0.25">
      <c r="A100" s="6">
        <v>25</v>
      </c>
      <c r="B100" s="6">
        <v>12</v>
      </c>
      <c r="C100" s="3">
        <v>2.5</v>
      </c>
      <c r="D100" s="6">
        <v>0</v>
      </c>
      <c r="E100" s="9" t="str">
        <f t="shared" si="1"/>
        <v>25-12-2.5-0</v>
      </c>
      <c r="F100" s="21">
        <v>0.98299999999999998</v>
      </c>
    </row>
    <row r="101" spans="1:6" x14ac:dyDescent="0.25">
      <c r="A101" s="6">
        <v>25</v>
      </c>
      <c r="B101" s="6">
        <v>12</v>
      </c>
      <c r="C101" s="3">
        <v>2.5</v>
      </c>
      <c r="D101" s="6">
        <v>22</v>
      </c>
      <c r="E101" s="9" t="str">
        <f t="shared" si="1"/>
        <v>25-12-2.5-22</v>
      </c>
      <c r="F101" s="21">
        <v>4.97</v>
      </c>
    </row>
    <row r="102" spans="1:6" x14ac:dyDescent="0.25">
      <c r="A102" s="6">
        <v>25</v>
      </c>
      <c r="B102" s="6">
        <v>12</v>
      </c>
      <c r="C102" s="3">
        <v>2.5</v>
      </c>
      <c r="D102" s="6">
        <v>56</v>
      </c>
      <c r="E102" s="9" t="str">
        <f t="shared" si="1"/>
        <v>25-12-2.5-56</v>
      </c>
      <c r="F102" s="21">
        <v>13.05</v>
      </c>
    </row>
    <row r="103" spans="1:6" x14ac:dyDescent="0.25">
      <c r="A103" s="6">
        <v>25</v>
      </c>
      <c r="B103" s="6">
        <v>12</v>
      </c>
      <c r="C103" s="3">
        <v>2.5</v>
      </c>
      <c r="D103" s="6">
        <v>100</v>
      </c>
      <c r="E103" s="9" t="str">
        <f t="shared" si="1"/>
        <v>25-12-2.5-100</v>
      </c>
      <c r="F103" s="21">
        <v>28.64</v>
      </c>
    </row>
    <row r="104" spans="1:6" x14ac:dyDescent="0.25">
      <c r="A104" s="6">
        <v>25</v>
      </c>
      <c r="B104" s="6">
        <v>24</v>
      </c>
      <c r="C104" s="3">
        <v>0</v>
      </c>
      <c r="D104" s="6">
        <v>0</v>
      </c>
      <c r="E104" s="9" t="str">
        <f t="shared" si="1"/>
        <v>25-24-0-0</v>
      </c>
      <c r="F104" s="21">
        <v>0.755</v>
      </c>
    </row>
    <row r="105" spans="1:6" x14ac:dyDescent="0.25">
      <c r="A105" s="6">
        <v>25</v>
      </c>
      <c r="B105" s="6">
        <v>24</v>
      </c>
      <c r="C105" s="3">
        <v>0</v>
      </c>
      <c r="D105" s="6">
        <v>22</v>
      </c>
      <c r="E105" s="9" t="str">
        <f t="shared" si="1"/>
        <v>25-24-0-22</v>
      </c>
      <c r="F105" s="21">
        <v>3.9119999999999999</v>
      </c>
    </row>
    <row r="106" spans="1:6" x14ac:dyDescent="0.25">
      <c r="A106" s="6">
        <v>25</v>
      </c>
      <c r="B106" s="6">
        <v>24</v>
      </c>
      <c r="C106" s="3">
        <v>0</v>
      </c>
      <c r="D106" s="6">
        <v>56</v>
      </c>
      <c r="E106" s="9" t="str">
        <f t="shared" si="1"/>
        <v>25-24-0-56</v>
      </c>
      <c r="F106" s="21">
        <v>9.32</v>
      </c>
    </row>
    <row r="107" spans="1:6" x14ac:dyDescent="0.25">
      <c r="A107" s="6">
        <v>25</v>
      </c>
      <c r="B107" s="6">
        <v>24</v>
      </c>
      <c r="C107" s="3">
        <v>0</v>
      </c>
      <c r="D107" s="6">
        <v>100</v>
      </c>
      <c r="E107" s="9" t="str">
        <f t="shared" si="1"/>
        <v>25-24-0-100</v>
      </c>
      <c r="F107" s="21">
        <v>18.54</v>
      </c>
    </row>
    <row r="108" spans="1:6" x14ac:dyDescent="0.25">
      <c r="A108" s="6">
        <v>25</v>
      </c>
      <c r="B108" s="6">
        <v>24</v>
      </c>
      <c r="C108" s="3">
        <v>0.5</v>
      </c>
      <c r="D108" s="6">
        <v>0</v>
      </c>
      <c r="E108" s="9" t="str">
        <f t="shared" si="1"/>
        <v>25-24-0.5-0</v>
      </c>
      <c r="F108" s="21">
        <v>0.83199999999999996</v>
      </c>
    </row>
    <row r="109" spans="1:6" x14ac:dyDescent="0.25">
      <c r="A109" s="6">
        <v>25</v>
      </c>
      <c r="B109" s="6">
        <v>24</v>
      </c>
      <c r="C109" s="3">
        <v>0.5</v>
      </c>
      <c r="D109" s="6">
        <v>22</v>
      </c>
      <c r="E109" s="9" t="str">
        <f t="shared" si="1"/>
        <v>25-24-0.5-22</v>
      </c>
      <c r="F109" s="21">
        <v>4.3719999999999999</v>
      </c>
    </row>
    <row r="110" spans="1:6" x14ac:dyDescent="0.25">
      <c r="A110" s="6">
        <v>25</v>
      </c>
      <c r="B110" s="6">
        <v>24</v>
      </c>
      <c r="C110" s="3">
        <v>0.5</v>
      </c>
      <c r="D110" s="6">
        <v>56</v>
      </c>
      <c r="E110" s="9" t="str">
        <f t="shared" si="1"/>
        <v>25-24-0.5-56</v>
      </c>
      <c r="F110" s="21">
        <v>10.91</v>
      </c>
    </row>
    <row r="111" spans="1:6" x14ac:dyDescent="0.25">
      <c r="A111" s="6">
        <v>25</v>
      </c>
      <c r="B111" s="6">
        <v>24</v>
      </c>
      <c r="C111" s="3">
        <v>0.5</v>
      </c>
      <c r="D111" s="6">
        <v>100</v>
      </c>
      <c r="E111" s="9" t="str">
        <f t="shared" si="1"/>
        <v>25-24-0.5-100</v>
      </c>
      <c r="F111" s="21">
        <v>23.58</v>
      </c>
    </row>
    <row r="112" spans="1:6" x14ac:dyDescent="0.25">
      <c r="A112" s="6">
        <v>25</v>
      </c>
      <c r="B112" s="6">
        <v>24</v>
      </c>
      <c r="C112" s="3">
        <v>1</v>
      </c>
      <c r="D112" s="6">
        <v>0</v>
      </c>
      <c r="E112" s="9" t="str">
        <f t="shared" si="1"/>
        <v>25-24-1-0</v>
      </c>
      <c r="F112" s="21">
        <v>0.86599999999999999</v>
      </c>
    </row>
    <row r="113" spans="1:6" x14ac:dyDescent="0.25">
      <c r="A113" s="6">
        <v>25</v>
      </c>
      <c r="B113" s="6">
        <v>24</v>
      </c>
      <c r="C113" s="3">
        <v>1</v>
      </c>
      <c r="D113" s="6">
        <v>22</v>
      </c>
      <c r="E113" s="9" t="str">
        <f t="shared" si="1"/>
        <v>25-24-1-22</v>
      </c>
      <c r="F113" s="21">
        <v>4.5359999999999996</v>
      </c>
    </row>
    <row r="114" spans="1:6" x14ac:dyDescent="0.25">
      <c r="A114" s="6">
        <v>25</v>
      </c>
      <c r="B114" s="6">
        <v>24</v>
      </c>
      <c r="C114" s="3">
        <v>1</v>
      </c>
      <c r="D114" s="6">
        <v>56</v>
      </c>
      <c r="E114" s="9" t="str">
        <f t="shared" si="1"/>
        <v>25-24-1-56</v>
      </c>
      <c r="F114" s="21">
        <v>11.46</v>
      </c>
    </row>
    <row r="115" spans="1:6" x14ac:dyDescent="0.25">
      <c r="A115" s="6">
        <v>25</v>
      </c>
      <c r="B115" s="6">
        <v>24</v>
      </c>
      <c r="C115" s="3">
        <v>1</v>
      </c>
      <c r="D115" s="6">
        <v>100</v>
      </c>
      <c r="E115" s="9" t="str">
        <f t="shared" si="1"/>
        <v>25-24-1-100</v>
      </c>
      <c r="F115" s="21">
        <v>25.08</v>
      </c>
    </row>
    <row r="116" spans="1:6" x14ac:dyDescent="0.25">
      <c r="A116" s="6">
        <v>25</v>
      </c>
      <c r="B116" s="6">
        <v>24</v>
      </c>
      <c r="C116" s="3">
        <v>2</v>
      </c>
      <c r="D116" s="6">
        <v>0</v>
      </c>
      <c r="E116" s="9" t="str">
        <f t="shared" si="1"/>
        <v>25-24-2-0</v>
      </c>
      <c r="F116" s="21">
        <v>0.91600000000000004</v>
      </c>
    </row>
    <row r="117" spans="1:6" x14ac:dyDescent="0.25">
      <c r="A117" s="6">
        <v>25</v>
      </c>
      <c r="B117" s="6">
        <v>24</v>
      </c>
      <c r="C117" s="3">
        <v>2</v>
      </c>
      <c r="D117" s="6">
        <v>22</v>
      </c>
      <c r="E117" s="9" t="str">
        <f t="shared" si="1"/>
        <v>25-24-2-22</v>
      </c>
      <c r="F117" s="21">
        <v>4.782</v>
      </c>
    </row>
    <row r="118" spans="1:6" x14ac:dyDescent="0.25">
      <c r="A118" s="6">
        <v>25</v>
      </c>
      <c r="B118" s="6">
        <v>24</v>
      </c>
      <c r="C118" s="3">
        <v>2</v>
      </c>
      <c r="D118" s="6">
        <v>56</v>
      </c>
      <c r="E118" s="9" t="str">
        <f t="shared" si="1"/>
        <v>25-24-2-56</v>
      </c>
      <c r="F118" s="21">
        <v>12.5</v>
      </c>
    </row>
    <row r="119" spans="1:6" x14ac:dyDescent="0.25">
      <c r="A119" s="6">
        <v>25</v>
      </c>
      <c r="B119" s="6">
        <v>24</v>
      </c>
      <c r="C119" s="3">
        <v>2</v>
      </c>
      <c r="D119" s="6">
        <v>100</v>
      </c>
      <c r="E119" s="9" t="str">
        <f t="shared" si="1"/>
        <v>25-24-2-100</v>
      </c>
      <c r="F119" s="21">
        <v>28.26</v>
      </c>
    </row>
    <row r="120" spans="1:6" x14ac:dyDescent="0.25">
      <c r="A120" s="6">
        <v>25</v>
      </c>
      <c r="B120" s="6">
        <v>24</v>
      </c>
      <c r="C120" s="3">
        <v>2.5</v>
      </c>
      <c r="D120" s="6">
        <v>0</v>
      </c>
      <c r="E120" s="9" t="str">
        <f t="shared" si="1"/>
        <v>25-24-2.5-0</v>
      </c>
      <c r="F120" s="21">
        <v>0.95099999999999996</v>
      </c>
    </row>
    <row r="121" spans="1:6" x14ac:dyDescent="0.25">
      <c r="A121" s="6">
        <v>25</v>
      </c>
      <c r="B121" s="6">
        <v>24</v>
      </c>
      <c r="C121" s="3">
        <v>2.5</v>
      </c>
      <c r="D121" s="6">
        <v>22</v>
      </c>
      <c r="E121" s="9" t="str">
        <f t="shared" si="1"/>
        <v>25-24-2.5-22</v>
      </c>
      <c r="F121" s="21">
        <v>4.9880000000000004</v>
      </c>
    </row>
    <row r="122" spans="1:6" x14ac:dyDescent="0.25">
      <c r="A122" s="6">
        <v>25</v>
      </c>
      <c r="B122" s="6">
        <v>24</v>
      </c>
      <c r="C122" s="3">
        <v>2.5</v>
      </c>
      <c r="D122" s="6">
        <v>56</v>
      </c>
      <c r="E122" s="9" t="str">
        <f t="shared" si="1"/>
        <v>25-24-2.5-56</v>
      </c>
      <c r="F122" s="21">
        <v>12.94</v>
      </c>
    </row>
    <row r="123" spans="1:6" x14ac:dyDescent="0.25">
      <c r="A123" s="6">
        <v>25</v>
      </c>
      <c r="B123" s="6">
        <v>24</v>
      </c>
      <c r="C123" s="3">
        <v>2.5</v>
      </c>
      <c r="D123" s="6">
        <v>100</v>
      </c>
      <c r="E123" s="9" t="str">
        <f t="shared" si="1"/>
        <v>25-24-2.5-100</v>
      </c>
      <c r="F123" s="21">
        <v>29.7</v>
      </c>
    </row>
    <row r="124" spans="1:6" x14ac:dyDescent="0.25">
      <c r="A124" s="6">
        <v>25</v>
      </c>
      <c r="B124" s="6">
        <v>36</v>
      </c>
      <c r="C124" s="3">
        <v>0</v>
      </c>
      <c r="D124" s="6">
        <v>0</v>
      </c>
      <c r="E124" s="9" t="str">
        <f t="shared" si="1"/>
        <v>25-36-0-0</v>
      </c>
      <c r="F124" s="21">
        <v>0.96899999999999997</v>
      </c>
    </row>
    <row r="125" spans="1:6" x14ac:dyDescent="0.25">
      <c r="A125" s="6">
        <v>25</v>
      </c>
      <c r="B125" s="6">
        <v>36</v>
      </c>
      <c r="C125" s="3">
        <v>0</v>
      </c>
      <c r="D125" s="6">
        <v>22</v>
      </c>
      <c r="E125" s="9" t="str">
        <f t="shared" si="1"/>
        <v>25-36-0-22</v>
      </c>
      <c r="F125" s="21">
        <v>5.0220000000000002</v>
      </c>
    </row>
    <row r="126" spans="1:6" x14ac:dyDescent="0.25">
      <c r="A126" s="6">
        <v>25</v>
      </c>
      <c r="B126" s="6">
        <v>36</v>
      </c>
      <c r="C126" s="3">
        <v>0</v>
      </c>
      <c r="D126" s="6">
        <v>56</v>
      </c>
      <c r="E126" s="9" t="str">
        <f t="shared" si="1"/>
        <v>25-36-0-56</v>
      </c>
      <c r="F126" s="21">
        <v>11.97</v>
      </c>
    </row>
    <row r="127" spans="1:6" x14ac:dyDescent="0.25">
      <c r="A127" s="6">
        <v>25</v>
      </c>
      <c r="B127" s="6">
        <v>36</v>
      </c>
      <c r="C127" s="3">
        <v>0</v>
      </c>
      <c r="D127" s="6">
        <v>100</v>
      </c>
      <c r="E127" s="9" t="str">
        <f t="shared" si="1"/>
        <v>25-36-0-100</v>
      </c>
      <c r="F127" s="21">
        <v>23.76</v>
      </c>
    </row>
    <row r="128" spans="1:6" x14ac:dyDescent="0.25">
      <c r="A128" s="6">
        <v>25</v>
      </c>
      <c r="B128" s="6">
        <v>36</v>
      </c>
      <c r="C128" s="3">
        <v>0.5</v>
      </c>
      <c r="D128" s="6">
        <v>0</v>
      </c>
      <c r="E128" s="9" t="str">
        <f t="shared" si="1"/>
        <v>25-36-0.5-0</v>
      </c>
      <c r="F128" s="21">
        <v>1.0549999999999999</v>
      </c>
    </row>
    <row r="129" spans="1:6" x14ac:dyDescent="0.25">
      <c r="A129" s="6">
        <v>25</v>
      </c>
      <c r="B129" s="6">
        <v>36</v>
      </c>
      <c r="C129" s="3">
        <v>0.5</v>
      </c>
      <c r="D129" s="6">
        <v>22</v>
      </c>
      <c r="E129" s="9" t="str">
        <f t="shared" si="1"/>
        <v>25-36-0.5-22</v>
      </c>
      <c r="F129" s="21">
        <v>5.532</v>
      </c>
    </row>
    <row r="130" spans="1:6" x14ac:dyDescent="0.25">
      <c r="A130" s="6">
        <v>25</v>
      </c>
      <c r="B130" s="6">
        <v>36</v>
      </c>
      <c r="C130" s="3">
        <v>0.5</v>
      </c>
      <c r="D130" s="6">
        <v>56</v>
      </c>
      <c r="E130" s="9" t="str">
        <f t="shared" si="1"/>
        <v>25-36-0.5-56</v>
      </c>
      <c r="F130" s="21">
        <v>13.86</v>
      </c>
    </row>
    <row r="131" spans="1:6" x14ac:dyDescent="0.25">
      <c r="A131" s="6">
        <v>25</v>
      </c>
      <c r="B131" s="6">
        <v>36</v>
      </c>
      <c r="C131" s="3">
        <v>0.5</v>
      </c>
      <c r="D131" s="6">
        <v>100</v>
      </c>
      <c r="E131" s="9" t="str">
        <f t="shared" si="1"/>
        <v>25-36-0.5-100</v>
      </c>
      <c r="F131" s="21">
        <v>29.84</v>
      </c>
    </row>
    <row r="132" spans="1:6" x14ac:dyDescent="0.25">
      <c r="A132" s="6">
        <v>25</v>
      </c>
      <c r="B132" s="6">
        <v>36</v>
      </c>
      <c r="C132" s="3">
        <v>1</v>
      </c>
      <c r="D132" s="6">
        <v>0</v>
      </c>
      <c r="E132" s="9" t="str">
        <f t="shared" ref="E132:E195" si="2">A132&amp;"-"&amp;B132&amp;"-"&amp;C132&amp;"-"&amp;D132</f>
        <v>25-36-1-0</v>
      </c>
      <c r="F132" s="21">
        <v>1.0860000000000001</v>
      </c>
    </row>
    <row r="133" spans="1:6" x14ac:dyDescent="0.25">
      <c r="A133" s="6">
        <v>25</v>
      </c>
      <c r="B133" s="6">
        <v>36</v>
      </c>
      <c r="C133" s="3">
        <v>1</v>
      </c>
      <c r="D133" s="6">
        <v>22</v>
      </c>
      <c r="E133" s="9" t="str">
        <f t="shared" si="2"/>
        <v>25-36-1-22</v>
      </c>
      <c r="F133" s="21">
        <v>5.7119999999999997</v>
      </c>
    </row>
    <row r="134" spans="1:6" x14ac:dyDescent="0.25">
      <c r="A134" s="6">
        <v>25</v>
      </c>
      <c r="B134" s="6">
        <v>36</v>
      </c>
      <c r="C134" s="3">
        <v>1</v>
      </c>
      <c r="D134" s="6">
        <v>56</v>
      </c>
      <c r="E134" s="9" t="str">
        <f t="shared" si="2"/>
        <v>25-36-1-56</v>
      </c>
      <c r="F134" s="21">
        <v>14.45</v>
      </c>
    </row>
    <row r="135" spans="1:6" x14ac:dyDescent="0.25">
      <c r="A135" s="6">
        <v>25</v>
      </c>
      <c r="B135" s="6">
        <v>36</v>
      </c>
      <c r="C135" s="3">
        <v>1</v>
      </c>
      <c r="D135" s="6">
        <v>100</v>
      </c>
      <c r="E135" s="9" t="str">
        <f t="shared" si="2"/>
        <v>25-36-1-100</v>
      </c>
      <c r="F135" s="21">
        <v>31.75</v>
      </c>
    </row>
    <row r="136" spans="1:6" x14ac:dyDescent="0.25">
      <c r="A136" s="6">
        <v>25</v>
      </c>
      <c r="B136" s="6">
        <v>36</v>
      </c>
      <c r="C136" s="3">
        <v>2</v>
      </c>
      <c r="D136" s="6">
        <v>0</v>
      </c>
      <c r="E136" s="9" t="str">
        <f t="shared" si="2"/>
        <v>25-36-2-0</v>
      </c>
      <c r="F136" s="21">
        <v>1.141</v>
      </c>
    </row>
    <row r="137" spans="1:6" x14ac:dyDescent="0.25">
      <c r="A137" s="6">
        <v>25</v>
      </c>
      <c r="B137" s="6">
        <v>36</v>
      </c>
      <c r="C137" s="3">
        <v>2</v>
      </c>
      <c r="D137" s="6">
        <v>22</v>
      </c>
      <c r="E137" s="9" t="str">
        <f t="shared" si="2"/>
        <v>25-36-2-22</v>
      </c>
      <c r="F137" s="21">
        <v>6.0140000000000002</v>
      </c>
    </row>
    <row r="138" spans="1:6" x14ac:dyDescent="0.25">
      <c r="A138" s="6">
        <v>25</v>
      </c>
      <c r="B138" s="6">
        <v>36</v>
      </c>
      <c r="C138" s="3">
        <v>2</v>
      </c>
      <c r="D138" s="6">
        <v>56</v>
      </c>
      <c r="E138" s="9" t="str">
        <f t="shared" si="2"/>
        <v>25-36-2-56</v>
      </c>
      <c r="F138" s="21">
        <v>15.52</v>
      </c>
    </row>
    <row r="139" spans="1:6" x14ac:dyDescent="0.25">
      <c r="A139" s="6">
        <v>25</v>
      </c>
      <c r="B139" s="6">
        <v>36</v>
      </c>
      <c r="C139" s="3">
        <v>2</v>
      </c>
      <c r="D139" s="6">
        <v>100</v>
      </c>
      <c r="E139" s="9" t="str">
        <f t="shared" si="2"/>
        <v>25-36-2-100</v>
      </c>
      <c r="F139" s="21">
        <v>35.46</v>
      </c>
    </row>
    <row r="140" spans="1:6" x14ac:dyDescent="0.25">
      <c r="A140" s="6">
        <v>25</v>
      </c>
      <c r="B140" s="6">
        <v>36</v>
      </c>
      <c r="C140" s="3">
        <v>2.5</v>
      </c>
      <c r="D140" s="6">
        <v>0</v>
      </c>
      <c r="E140" s="9" t="str">
        <f t="shared" si="2"/>
        <v>25-36-2.5-0</v>
      </c>
      <c r="F140" s="21">
        <v>1.1519999999999999</v>
      </c>
    </row>
    <row r="141" spans="1:6" x14ac:dyDescent="0.25">
      <c r="A141" s="6">
        <v>25</v>
      </c>
      <c r="B141" s="6">
        <v>36</v>
      </c>
      <c r="C141" s="3">
        <v>2.5</v>
      </c>
      <c r="D141" s="6">
        <v>22</v>
      </c>
      <c r="E141" s="9" t="str">
        <f t="shared" si="2"/>
        <v>25-36-2.5-22</v>
      </c>
      <c r="F141" s="21">
        <v>6.1020000000000003</v>
      </c>
    </row>
    <row r="142" spans="1:6" x14ac:dyDescent="0.25">
      <c r="A142" s="6">
        <v>25</v>
      </c>
      <c r="B142" s="6">
        <v>36</v>
      </c>
      <c r="C142" s="3">
        <v>2.5</v>
      </c>
      <c r="D142" s="6">
        <v>56</v>
      </c>
      <c r="E142" s="9" t="str">
        <f t="shared" si="2"/>
        <v>25-36-2.5-56</v>
      </c>
      <c r="F142" s="21">
        <v>15.9</v>
      </c>
    </row>
    <row r="143" spans="1:6" x14ac:dyDescent="0.25">
      <c r="A143" s="6">
        <v>25</v>
      </c>
      <c r="B143" s="6">
        <v>36</v>
      </c>
      <c r="C143" s="3">
        <v>2.5</v>
      </c>
      <c r="D143" s="6">
        <v>100</v>
      </c>
      <c r="E143" s="9" t="str">
        <f t="shared" si="2"/>
        <v>25-36-2.5-100</v>
      </c>
      <c r="F143" s="21">
        <v>37.06</v>
      </c>
    </row>
    <row r="144" spans="1:6" x14ac:dyDescent="0.25">
      <c r="A144" s="6">
        <v>25</v>
      </c>
      <c r="B144" s="6">
        <v>48</v>
      </c>
      <c r="C144" s="3">
        <v>0</v>
      </c>
      <c r="D144" s="6">
        <v>0</v>
      </c>
      <c r="E144" s="9" t="str">
        <f t="shared" si="2"/>
        <v>25-48-0-0</v>
      </c>
      <c r="F144" s="21">
        <v>1.1739999999999999</v>
      </c>
    </row>
    <row r="145" spans="1:6" x14ac:dyDescent="0.25">
      <c r="A145" s="6">
        <v>25</v>
      </c>
      <c r="B145" s="6">
        <v>48</v>
      </c>
      <c r="C145" s="3">
        <v>0</v>
      </c>
      <c r="D145" s="6">
        <v>22</v>
      </c>
      <c r="E145" s="9" t="str">
        <f t="shared" si="2"/>
        <v>25-48-0-22</v>
      </c>
      <c r="F145" s="21">
        <v>6.0679999999999996</v>
      </c>
    </row>
    <row r="146" spans="1:6" x14ac:dyDescent="0.25">
      <c r="A146" s="6">
        <v>25</v>
      </c>
      <c r="B146" s="6">
        <v>48</v>
      </c>
      <c r="C146" s="3">
        <v>0</v>
      </c>
      <c r="D146" s="6">
        <v>56</v>
      </c>
      <c r="E146" s="9" t="str">
        <f t="shared" si="2"/>
        <v>25-48-0-56</v>
      </c>
      <c r="F146" s="21">
        <v>14.46</v>
      </c>
    </row>
    <row r="147" spans="1:6" x14ac:dyDescent="0.25">
      <c r="A147" s="6">
        <v>25</v>
      </c>
      <c r="B147" s="6">
        <v>48</v>
      </c>
      <c r="C147" s="3">
        <v>0</v>
      </c>
      <c r="D147" s="6">
        <v>100</v>
      </c>
      <c r="E147" s="9" t="str">
        <f t="shared" si="2"/>
        <v>25-48-0-100</v>
      </c>
      <c r="F147" s="21">
        <v>28.68</v>
      </c>
    </row>
    <row r="148" spans="1:6" x14ac:dyDescent="0.25">
      <c r="A148" s="6">
        <v>25</v>
      </c>
      <c r="B148" s="6">
        <v>48</v>
      </c>
      <c r="C148" s="3">
        <v>0.5</v>
      </c>
      <c r="D148" s="6">
        <v>0</v>
      </c>
      <c r="E148" s="9" t="str">
        <f t="shared" si="2"/>
        <v>25-48-0.5-0</v>
      </c>
      <c r="F148" s="21">
        <v>1.268</v>
      </c>
    </row>
    <row r="149" spans="1:6" x14ac:dyDescent="0.25">
      <c r="A149" s="6">
        <v>25</v>
      </c>
      <c r="B149" s="6">
        <v>48</v>
      </c>
      <c r="C149" s="3">
        <v>0.5</v>
      </c>
      <c r="D149" s="6">
        <v>22</v>
      </c>
      <c r="E149" s="9" t="str">
        <f t="shared" si="2"/>
        <v>25-48-0.5-22</v>
      </c>
      <c r="F149" s="21">
        <v>6.6639999999999997</v>
      </c>
    </row>
    <row r="150" spans="1:6" x14ac:dyDescent="0.25">
      <c r="A150" s="6">
        <v>25</v>
      </c>
      <c r="B150" s="6">
        <v>48</v>
      </c>
      <c r="C150" s="3">
        <v>0.5</v>
      </c>
      <c r="D150" s="6">
        <v>56</v>
      </c>
      <c r="E150" s="9" t="str">
        <f t="shared" si="2"/>
        <v>25-48-0.5-56</v>
      </c>
      <c r="F150" s="21">
        <v>16.66</v>
      </c>
    </row>
    <row r="151" spans="1:6" x14ac:dyDescent="0.25">
      <c r="A151" s="6">
        <v>25</v>
      </c>
      <c r="B151" s="6">
        <v>48</v>
      </c>
      <c r="C151" s="3">
        <v>0.5</v>
      </c>
      <c r="D151" s="6">
        <v>100</v>
      </c>
      <c r="E151" s="9" t="str">
        <f t="shared" si="2"/>
        <v>25-48-0.5-100</v>
      </c>
      <c r="F151" s="21">
        <v>35.92</v>
      </c>
    </row>
    <row r="152" spans="1:6" x14ac:dyDescent="0.25">
      <c r="A152" s="6">
        <v>25</v>
      </c>
      <c r="B152" s="6">
        <v>48</v>
      </c>
      <c r="C152" s="3">
        <v>1</v>
      </c>
      <c r="D152" s="6">
        <v>0</v>
      </c>
      <c r="E152" s="9" t="str">
        <f t="shared" si="2"/>
        <v>25-48-1-0</v>
      </c>
      <c r="F152" s="21">
        <v>1.2949999999999999</v>
      </c>
    </row>
    <row r="153" spans="1:6" x14ac:dyDescent="0.25">
      <c r="A153" s="6">
        <v>25</v>
      </c>
      <c r="B153" s="6">
        <v>48</v>
      </c>
      <c r="C153" s="3">
        <v>1</v>
      </c>
      <c r="D153" s="6">
        <v>22</v>
      </c>
      <c r="E153" s="9" t="str">
        <f t="shared" si="2"/>
        <v>25-48-1-22</v>
      </c>
      <c r="F153" s="21">
        <v>6.86</v>
      </c>
    </row>
    <row r="154" spans="1:6" x14ac:dyDescent="0.25">
      <c r="A154" s="6">
        <v>25</v>
      </c>
      <c r="B154" s="6">
        <v>48</v>
      </c>
      <c r="C154" s="3">
        <v>1</v>
      </c>
      <c r="D154" s="6">
        <v>56</v>
      </c>
      <c r="E154" s="9" t="str">
        <f t="shared" si="2"/>
        <v>25-48-1-56</v>
      </c>
      <c r="F154" s="21">
        <v>17.38</v>
      </c>
    </row>
    <row r="155" spans="1:6" x14ac:dyDescent="0.25">
      <c r="A155" s="6">
        <v>25</v>
      </c>
      <c r="B155" s="6">
        <v>48</v>
      </c>
      <c r="C155" s="3">
        <v>1</v>
      </c>
      <c r="D155" s="6">
        <v>100</v>
      </c>
      <c r="E155" s="9" t="str">
        <f t="shared" si="2"/>
        <v>25-48-1-100</v>
      </c>
      <c r="F155" s="21">
        <v>38.450000000000003</v>
      </c>
    </row>
    <row r="156" spans="1:6" x14ac:dyDescent="0.25">
      <c r="A156" s="6">
        <v>25</v>
      </c>
      <c r="B156" s="6">
        <v>48</v>
      </c>
      <c r="C156" s="3">
        <v>2</v>
      </c>
      <c r="D156" s="6">
        <v>0</v>
      </c>
      <c r="E156" s="9" t="str">
        <f t="shared" si="2"/>
        <v>25-48-2-0</v>
      </c>
      <c r="F156" s="21">
        <v>1.349</v>
      </c>
    </row>
    <row r="157" spans="1:6" x14ac:dyDescent="0.25">
      <c r="A157" s="6">
        <v>25</v>
      </c>
      <c r="B157" s="6">
        <v>48</v>
      </c>
      <c r="C157" s="3">
        <v>2</v>
      </c>
      <c r="D157" s="6">
        <v>22</v>
      </c>
      <c r="E157" s="9" t="str">
        <f t="shared" si="2"/>
        <v>25-48-2-22</v>
      </c>
      <c r="F157" s="21">
        <v>7.1840000000000002</v>
      </c>
    </row>
    <row r="158" spans="1:6" x14ac:dyDescent="0.25">
      <c r="A158" s="6">
        <v>25</v>
      </c>
      <c r="B158" s="6">
        <v>48</v>
      </c>
      <c r="C158" s="3">
        <v>2</v>
      </c>
      <c r="D158" s="6">
        <v>56</v>
      </c>
      <c r="E158" s="9" t="str">
        <f t="shared" si="2"/>
        <v>25-48-2-56</v>
      </c>
      <c r="F158" s="21">
        <v>18.649999999999999</v>
      </c>
    </row>
    <row r="159" spans="1:6" x14ac:dyDescent="0.25">
      <c r="A159" s="6">
        <v>25</v>
      </c>
      <c r="B159" s="6">
        <v>48</v>
      </c>
      <c r="C159" s="3">
        <v>2</v>
      </c>
      <c r="D159" s="6">
        <v>100</v>
      </c>
      <c r="E159" s="9" t="str">
        <f t="shared" si="2"/>
        <v>25-48-2-100</v>
      </c>
      <c r="F159" s="21">
        <v>43.32</v>
      </c>
    </row>
    <row r="160" spans="1:6" x14ac:dyDescent="0.25">
      <c r="A160" s="6">
        <v>25</v>
      </c>
      <c r="B160" s="6">
        <v>48</v>
      </c>
      <c r="C160" s="3">
        <v>2.5</v>
      </c>
      <c r="D160" s="6">
        <v>0</v>
      </c>
      <c r="E160" s="9" t="str">
        <f t="shared" si="2"/>
        <v>25-48-2.5-0</v>
      </c>
      <c r="F160" s="21">
        <v>1.3959999999999999</v>
      </c>
    </row>
    <row r="161" spans="1:6" x14ac:dyDescent="0.25">
      <c r="A161" s="6">
        <v>25</v>
      </c>
      <c r="B161" s="6">
        <v>48</v>
      </c>
      <c r="C161" s="3">
        <v>2.5</v>
      </c>
      <c r="D161" s="6">
        <v>22</v>
      </c>
      <c r="E161" s="9" t="str">
        <f t="shared" si="2"/>
        <v>25-48-2.5-22</v>
      </c>
      <c r="F161" s="21">
        <v>7.3239999999999998</v>
      </c>
    </row>
    <row r="162" spans="1:6" x14ac:dyDescent="0.25">
      <c r="A162" s="6">
        <v>25</v>
      </c>
      <c r="B162" s="6">
        <v>48</v>
      </c>
      <c r="C162" s="3">
        <v>2.5</v>
      </c>
      <c r="D162" s="6">
        <v>56</v>
      </c>
      <c r="E162" s="9" t="str">
        <f t="shared" si="2"/>
        <v>25-48-2.5-56</v>
      </c>
      <c r="F162" s="21">
        <v>19.38</v>
      </c>
    </row>
    <row r="163" spans="1:6" x14ac:dyDescent="0.25">
      <c r="A163" s="6">
        <v>25</v>
      </c>
      <c r="B163" s="6">
        <v>48</v>
      </c>
      <c r="C163" s="3">
        <v>2.5</v>
      </c>
      <c r="D163" s="6">
        <v>100</v>
      </c>
      <c r="E163" s="9" t="str">
        <f t="shared" si="2"/>
        <v>25-48-2.5-100</v>
      </c>
      <c r="F163" s="21">
        <v>46.12</v>
      </c>
    </row>
    <row r="164" spans="1:6" x14ac:dyDescent="0.25">
      <c r="A164" s="6">
        <v>85</v>
      </c>
      <c r="B164" s="6">
        <v>12</v>
      </c>
      <c r="C164" s="3">
        <v>0</v>
      </c>
      <c r="D164" s="6">
        <v>0</v>
      </c>
      <c r="E164" s="9" t="str">
        <f t="shared" si="2"/>
        <v>85-12-0-0</v>
      </c>
      <c r="F164" s="21">
        <v>0.57799999999999996</v>
      </c>
    </row>
    <row r="165" spans="1:6" x14ac:dyDescent="0.25">
      <c r="A165" s="6">
        <v>85</v>
      </c>
      <c r="B165" s="6">
        <v>12</v>
      </c>
      <c r="C165" s="3">
        <v>0</v>
      </c>
      <c r="D165" s="6">
        <v>22</v>
      </c>
      <c r="E165" s="9" t="str">
        <f t="shared" si="2"/>
        <v>85-12-0-22</v>
      </c>
      <c r="F165" s="21">
        <v>3.14</v>
      </c>
    </row>
    <row r="166" spans="1:6" x14ac:dyDescent="0.25">
      <c r="A166" s="6">
        <v>85</v>
      </c>
      <c r="B166" s="6">
        <v>12</v>
      </c>
      <c r="C166" s="3">
        <v>0</v>
      </c>
      <c r="D166" s="6">
        <v>56</v>
      </c>
      <c r="E166" s="9" t="str">
        <f t="shared" si="2"/>
        <v>85-12-0-56</v>
      </c>
      <c r="F166" s="21">
        <v>7.4160000000000004</v>
      </c>
    </row>
    <row r="167" spans="1:6" x14ac:dyDescent="0.25">
      <c r="A167" s="6">
        <v>85</v>
      </c>
      <c r="B167" s="6">
        <v>12</v>
      </c>
      <c r="C167" s="3">
        <v>0</v>
      </c>
      <c r="D167" s="6">
        <v>100</v>
      </c>
      <c r="E167" s="9" t="str">
        <f t="shared" si="2"/>
        <v>85-12-0-100</v>
      </c>
      <c r="F167" s="21">
        <v>14.98</v>
      </c>
    </row>
    <row r="168" spans="1:6" x14ac:dyDescent="0.25">
      <c r="A168" s="6">
        <v>85</v>
      </c>
      <c r="B168" s="6">
        <v>12</v>
      </c>
      <c r="C168" s="3">
        <v>0.5</v>
      </c>
      <c r="D168" s="6">
        <v>0</v>
      </c>
      <c r="E168" s="9" t="str">
        <f t="shared" si="2"/>
        <v>85-12-0.5-0</v>
      </c>
      <c r="F168" s="21">
        <v>0.72899999999999998</v>
      </c>
    </row>
    <row r="169" spans="1:6" x14ac:dyDescent="0.25">
      <c r="A169" s="6">
        <v>85</v>
      </c>
      <c r="B169" s="6">
        <v>12</v>
      </c>
      <c r="C169" s="3">
        <v>0.5</v>
      </c>
      <c r="D169" s="6">
        <v>22</v>
      </c>
      <c r="E169" s="9" t="str">
        <f t="shared" si="2"/>
        <v>85-12-0.5-22</v>
      </c>
      <c r="F169" s="21">
        <v>3.948</v>
      </c>
    </row>
    <row r="170" spans="1:6" x14ac:dyDescent="0.25">
      <c r="A170" s="6">
        <v>85</v>
      </c>
      <c r="B170" s="6">
        <v>12</v>
      </c>
      <c r="C170" s="3">
        <v>0.5</v>
      </c>
      <c r="D170" s="6">
        <v>56</v>
      </c>
      <c r="E170" s="9" t="str">
        <f t="shared" si="2"/>
        <v>85-12-0.5-56</v>
      </c>
      <c r="F170" s="21">
        <v>10.130000000000001</v>
      </c>
    </row>
    <row r="171" spans="1:6" x14ac:dyDescent="0.25">
      <c r="A171" s="6">
        <v>85</v>
      </c>
      <c r="B171" s="6">
        <v>12</v>
      </c>
      <c r="C171" s="3">
        <v>0.5</v>
      </c>
      <c r="D171" s="6">
        <v>100</v>
      </c>
      <c r="E171" s="9" t="str">
        <f t="shared" si="2"/>
        <v>85-12-0.5-100</v>
      </c>
      <c r="F171" s="21">
        <v>22.8</v>
      </c>
    </row>
    <row r="172" spans="1:6" x14ac:dyDescent="0.25">
      <c r="A172" s="6">
        <v>85</v>
      </c>
      <c r="B172" s="6">
        <v>12</v>
      </c>
      <c r="C172" s="3">
        <v>1</v>
      </c>
      <c r="D172" s="6">
        <v>0</v>
      </c>
      <c r="E172" s="9" t="str">
        <f t="shared" si="2"/>
        <v>85-12-1-0</v>
      </c>
      <c r="F172" s="21">
        <v>0.79500000000000004</v>
      </c>
    </row>
    <row r="173" spans="1:6" x14ac:dyDescent="0.25">
      <c r="A173" s="6">
        <v>85</v>
      </c>
      <c r="B173" s="6">
        <v>12</v>
      </c>
      <c r="C173" s="3">
        <v>1</v>
      </c>
      <c r="D173" s="6">
        <v>22</v>
      </c>
      <c r="E173" s="9" t="str">
        <f t="shared" si="2"/>
        <v>85-12-1-22</v>
      </c>
      <c r="F173" s="21">
        <v>4.3659999999999997</v>
      </c>
    </row>
    <row r="174" spans="1:6" x14ac:dyDescent="0.25">
      <c r="A174" s="6">
        <v>85</v>
      </c>
      <c r="B174" s="6">
        <v>12</v>
      </c>
      <c r="C174" s="3">
        <v>1</v>
      </c>
      <c r="D174" s="6">
        <v>56</v>
      </c>
      <c r="E174" s="9" t="str">
        <f t="shared" si="2"/>
        <v>85-12-1-56</v>
      </c>
      <c r="F174" s="21">
        <v>11.23</v>
      </c>
    </row>
    <row r="175" spans="1:6" x14ac:dyDescent="0.25">
      <c r="A175" s="6">
        <v>85</v>
      </c>
      <c r="B175" s="6">
        <v>12</v>
      </c>
      <c r="C175" s="3">
        <v>1</v>
      </c>
      <c r="D175" s="6">
        <v>100</v>
      </c>
      <c r="E175" s="9" t="str">
        <f t="shared" si="2"/>
        <v>85-12-1-100</v>
      </c>
      <c r="F175" s="21">
        <v>25.76</v>
      </c>
    </row>
    <row r="176" spans="1:6" x14ac:dyDescent="0.25">
      <c r="A176" s="6">
        <v>85</v>
      </c>
      <c r="B176" s="6">
        <v>12</v>
      </c>
      <c r="C176" s="3">
        <v>2</v>
      </c>
      <c r="D176" s="6">
        <v>0</v>
      </c>
      <c r="E176" s="9" t="str">
        <f t="shared" si="2"/>
        <v>85-12-2-0</v>
      </c>
      <c r="F176" s="21">
        <v>0.89</v>
      </c>
    </row>
    <row r="177" spans="1:6" x14ac:dyDescent="0.25">
      <c r="A177" s="6">
        <v>85</v>
      </c>
      <c r="B177" s="6">
        <v>12</v>
      </c>
      <c r="C177" s="3">
        <v>2</v>
      </c>
      <c r="D177" s="6">
        <v>22</v>
      </c>
      <c r="E177" s="9" t="str">
        <f t="shared" si="2"/>
        <v>85-12-2-22</v>
      </c>
      <c r="F177" s="21">
        <v>4.9779999999999998</v>
      </c>
    </row>
    <row r="178" spans="1:6" x14ac:dyDescent="0.25">
      <c r="A178" s="6">
        <v>85</v>
      </c>
      <c r="B178" s="6">
        <v>12</v>
      </c>
      <c r="C178" s="3">
        <v>2</v>
      </c>
      <c r="D178" s="6">
        <v>56</v>
      </c>
      <c r="E178" s="9" t="str">
        <f t="shared" si="2"/>
        <v>85-12-2-56</v>
      </c>
      <c r="F178" s="21">
        <v>13.4</v>
      </c>
    </row>
    <row r="179" spans="1:6" x14ac:dyDescent="0.25">
      <c r="A179" s="6">
        <v>85</v>
      </c>
      <c r="B179" s="6">
        <v>12</v>
      </c>
      <c r="C179" s="3">
        <v>2</v>
      </c>
      <c r="D179" s="6">
        <v>100</v>
      </c>
      <c r="E179" s="9" t="str">
        <f t="shared" si="2"/>
        <v>85-12-2-100</v>
      </c>
      <c r="F179" s="21">
        <v>31.77</v>
      </c>
    </row>
    <row r="180" spans="1:6" x14ac:dyDescent="0.25">
      <c r="A180" s="6">
        <v>85</v>
      </c>
      <c r="B180" s="6">
        <v>12</v>
      </c>
      <c r="C180" s="3">
        <v>2.5</v>
      </c>
      <c r="D180" s="6">
        <v>0</v>
      </c>
      <c r="E180" s="9" t="str">
        <f t="shared" si="2"/>
        <v>85-12-2.5-0</v>
      </c>
      <c r="F180" s="21">
        <v>0.93799999999999994</v>
      </c>
    </row>
    <row r="181" spans="1:6" x14ac:dyDescent="0.25">
      <c r="A181" s="6">
        <v>85</v>
      </c>
      <c r="B181" s="6">
        <v>12</v>
      </c>
      <c r="C181" s="3">
        <v>2.5</v>
      </c>
      <c r="D181" s="6">
        <v>22</v>
      </c>
      <c r="E181" s="9" t="str">
        <f t="shared" si="2"/>
        <v>85-12-2.5-22</v>
      </c>
      <c r="F181" s="21">
        <v>5.6239999999999997</v>
      </c>
    </row>
    <row r="182" spans="1:6" x14ac:dyDescent="0.25">
      <c r="A182" s="6">
        <v>85</v>
      </c>
      <c r="B182" s="6">
        <v>12</v>
      </c>
      <c r="C182" s="3">
        <v>2.5</v>
      </c>
      <c r="D182" s="6">
        <v>56</v>
      </c>
      <c r="E182" s="9" t="str">
        <f t="shared" si="2"/>
        <v>85-12-2.5-56</v>
      </c>
      <c r="F182" s="21">
        <v>15.06</v>
      </c>
    </row>
    <row r="183" spans="1:6" x14ac:dyDescent="0.25">
      <c r="A183" s="6">
        <v>85</v>
      </c>
      <c r="B183" s="6">
        <v>12</v>
      </c>
      <c r="C183" s="3">
        <v>2.5</v>
      </c>
      <c r="D183" s="6">
        <v>100</v>
      </c>
      <c r="E183" s="9" t="str">
        <f t="shared" si="2"/>
        <v>85-12-2.5-100</v>
      </c>
      <c r="F183" s="21">
        <v>34.65</v>
      </c>
    </row>
    <row r="184" spans="1:6" x14ac:dyDescent="0.25">
      <c r="A184" s="6">
        <v>85</v>
      </c>
      <c r="B184" s="6">
        <v>24</v>
      </c>
      <c r="C184" s="3">
        <v>0</v>
      </c>
      <c r="D184" s="6">
        <v>0</v>
      </c>
      <c r="E184" s="9" t="str">
        <f t="shared" si="2"/>
        <v>85-24-0-0</v>
      </c>
      <c r="F184" s="21">
        <v>0.84599999999999997</v>
      </c>
    </row>
    <row r="185" spans="1:6" x14ac:dyDescent="0.25">
      <c r="A185" s="6">
        <v>85</v>
      </c>
      <c r="B185" s="6">
        <v>24</v>
      </c>
      <c r="C185" s="3">
        <v>0</v>
      </c>
      <c r="D185" s="6">
        <v>22</v>
      </c>
      <c r="E185" s="9" t="str">
        <f t="shared" si="2"/>
        <v>85-24-0-22</v>
      </c>
      <c r="F185" s="21">
        <v>4.508</v>
      </c>
    </row>
    <row r="186" spans="1:6" x14ac:dyDescent="0.25">
      <c r="A186" s="6">
        <v>85</v>
      </c>
      <c r="B186" s="6">
        <v>24</v>
      </c>
      <c r="C186" s="3">
        <v>0</v>
      </c>
      <c r="D186" s="6">
        <v>56</v>
      </c>
      <c r="E186" s="9" t="str">
        <f t="shared" si="2"/>
        <v>85-24-0-56</v>
      </c>
      <c r="F186" s="21">
        <v>10.57</v>
      </c>
    </row>
    <row r="187" spans="1:6" x14ac:dyDescent="0.25">
      <c r="A187" s="6">
        <v>85</v>
      </c>
      <c r="B187" s="6">
        <v>24</v>
      </c>
      <c r="C187" s="3">
        <v>0</v>
      </c>
      <c r="D187" s="6">
        <v>100</v>
      </c>
      <c r="E187" s="9" t="str">
        <f t="shared" si="2"/>
        <v>85-24-0-100</v>
      </c>
      <c r="F187" s="21">
        <v>21.46</v>
      </c>
    </row>
    <row r="188" spans="1:6" x14ac:dyDescent="0.25">
      <c r="A188" s="6">
        <v>85</v>
      </c>
      <c r="B188" s="6">
        <v>24</v>
      </c>
      <c r="C188" s="3">
        <v>0.5</v>
      </c>
      <c r="D188" s="6">
        <v>0</v>
      </c>
      <c r="E188" s="9" t="str">
        <f t="shared" si="2"/>
        <v>85-24-0.5-0</v>
      </c>
      <c r="F188" s="21">
        <v>0.90500000000000003</v>
      </c>
    </row>
    <row r="189" spans="1:6" x14ac:dyDescent="0.25">
      <c r="A189" s="6">
        <v>85</v>
      </c>
      <c r="B189" s="6">
        <v>24</v>
      </c>
      <c r="C189" s="3">
        <v>0.5</v>
      </c>
      <c r="D189" s="6">
        <v>22</v>
      </c>
      <c r="E189" s="9" t="str">
        <f t="shared" si="2"/>
        <v>85-24-0.5-22</v>
      </c>
      <c r="F189" s="21">
        <v>4.8440000000000003</v>
      </c>
    </row>
    <row r="190" spans="1:6" x14ac:dyDescent="0.25">
      <c r="A190" s="6">
        <v>85</v>
      </c>
      <c r="B190" s="6">
        <v>24</v>
      </c>
      <c r="C190" s="3">
        <v>0.5</v>
      </c>
      <c r="D190" s="6">
        <v>56</v>
      </c>
      <c r="E190" s="9" t="str">
        <f t="shared" si="2"/>
        <v>85-24-0.5-56</v>
      </c>
      <c r="F190" s="21">
        <v>12.13</v>
      </c>
    </row>
    <row r="191" spans="1:6" x14ac:dyDescent="0.25">
      <c r="A191" s="6">
        <v>85</v>
      </c>
      <c r="B191" s="6">
        <v>24</v>
      </c>
      <c r="C191" s="3">
        <v>0.5</v>
      </c>
      <c r="D191" s="6">
        <v>100</v>
      </c>
      <c r="E191" s="9" t="str">
        <f t="shared" si="2"/>
        <v>85-24-0.5-100</v>
      </c>
      <c r="F191" s="21">
        <v>27.34</v>
      </c>
    </row>
    <row r="192" spans="1:6" x14ac:dyDescent="0.25">
      <c r="A192" s="6">
        <v>85</v>
      </c>
      <c r="B192" s="6">
        <v>24</v>
      </c>
      <c r="C192" s="3">
        <v>1</v>
      </c>
      <c r="D192" s="6">
        <v>0</v>
      </c>
      <c r="E192" s="9" t="str">
        <f t="shared" si="2"/>
        <v>85-24-1-0</v>
      </c>
      <c r="F192" s="21">
        <v>0.93400000000000005</v>
      </c>
    </row>
    <row r="193" spans="1:6" x14ac:dyDescent="0.25">
      <c r="A193" s="6">
        <v>85</v>
      </c>
      <c r="B193" s="6">
        <v>24</v>
      </c>
      <c r="C193" s="3">
        <v>1</v>
      </c>
      <c r="D193" s="6">
        <v>22</v>
      </c>
      <c r="E193" s="9" t="str">
        <f t="shared" si="2"/>
        <v>85-24-1-22</v>
      </c>
      <c r="F193" s="21">
        <v>5.0119999999999996</v>
      </c>
    </row>
    <row r="194" spans="1:6" x14ac:dyDescent="0.25">
      <c r="A194" s="6">
        <v>85</v>
      </c>
      <c r="B194" s="6">
        <v>24</v>
      </c>
      <c r="C194" s="3">
        <v>1</v>
      </c>
      <c r="D194" s="6">
        <v>56</v>
      </c>
      <c r="E194" s="9" t="str">
        <f t="shared" si="2"/>
        <v>85-24-1-56</v>
      </c>
      <c r="F194" s="21">
        <v>12.76</v>
      </c>
    </row>
    <row r="195" spans="1:6" x14ac:dyDescent="0.25">
      <c r="A195" s="6">
        <v>85</v>
      </c>
      <c r="B195" s="6">
        <v>24</v>
      </c>
      <c r="C195" s="3">
        <v>1</v>
      </c>
      <c r="D195" s="6">
        <v>100</v>
      </c>
      <c r="E195" s="9" t="str">
        <f t="shared" si="2"/>
        <v>85-24-1-100</v>
      </c>
      <c r="F195" s="21">
        <v>29.52</v>
      </c>
    </row>
    <row r="196" spans="1:6" x14ac:dyDescent="0.25">
      <c r="A196" s="6">
        <v>85</v>
      </c>
      <c r="B196" s="6">
        <v>24</v>
      </c>
      <c r="C196" s="3">
        <v>2</v>
      </c>
      <c r="D196" s="6">
        <v>0</v>
      </c>
      <c r="E196" s="9" t="str">
        <f t="shared" ref="E196:E259" si="3">A196&amp;"-"&amp;B196&amp;"-"&amp;C196&amp;"-"&amp;D196</f>
        <v>85-24-2-0</v>
      </c>
      <c r="F196" s="21">
        <v>0.98699999999999999</v>
      </c>
    </row>
    <row r="197" spans="1:6" x14ac:dyDescent="0.25">
      <c r="A197" s="6">
        <v>85</v>
      </c>
      <c r="B197" s="6">
        <v>24</v>
      </c>
      <c r="C197" s="3">
        <v>2</v>
      </c>
      <c r="D197" s="6">
        <v>22</v>
      </c>
      <c r="E197" s="9" t="str">
        <f t="shared" si="3"/>
        <v>85-24-2-22</v>
      </c>
      <c r="F197" s="21">
        <v>5.3959999999999999</v>
      </c>
    </row>
    <row r="198" spans="1:6" x14ac:dyDescent="0.25">
      <c r="A198" s="6">
        <v>85</v>
      </c>
      <c r="B198" s="6">
        <v>24</v>
      </c>
      <c r="C198" s="3">
        <v>2</v>
      </c>
      <c r="D198" s="6">
        <v>56</v>
      </c>
      <c r="E198" s="9" t="str">
        <f t="shared" si="3"/>
        <v>85-24-2-56</v>
      </c>
      <c r="F198" s="21">
        <v>14.06</v>
      </c>
    </row>
    <row r="199" spans="1:6" x14ac:dyDescent="0.25">
      <c r="A199" s="6">
        <v>85</v>
      </c>
      <c r="B199" s="6">
        <v>24</v>
      </c>
      <c r="C199" s="3">
        <v>2</v>
      </c>
      <c r="D199" s="6">
        <v>100</v>
      </c>
      <c r="E199" s="9" t="str">
        <f t="shared" si="3"/>
        <v>85-24-2-100</v>
      </c>
      <c r="F199" s="21">
        <v>34.94</v>
      </c>
    </row>
    <row r="200" spans="1:6" x14ac:dyDescent="0.25">
      <c r="A200" s="6">
        <v>85</v>
      </c>
      <c r="B200" s="6">
        <v>24</v>
      </c>
      <c r="C200" s="3">
        <v>2.5</v>
      </c>
      <c r="D200" s="6">
        <v>0</v>
      </c>
      <c r="E200" s="9" t="str">
        <f t="shared" si="3"/>
        <v>85-24-2.5-0</v>
      </c>
      <c r="F200" s="21">
        <v>1.012</v>
      </c>
    </row>
    <row r="201" spans="1:6" x14ac:dyDescent="0.25">
      <c r="A201" s="6">
        <v>85</v>
      </c>
      <c r="B201" s="6">
        <v>24</v>
      </c>
      <c r="C201" s="3">
        <v>2.5</v>
      </c>
      <c r="D201" s="6">
        <v>22</v>
      </c>
      <c r="E201" s="9" t="str">
        <f t="shared" si="3"/>
        <v>85-24-2.5-22</v>
      </c>
      <c r="F201" s="21">
        <v>5.5839999999999996</v>
      </c>
    </row>
    <row r="202" spans="1:6" x14ac:dyDescent="0.25">
      <c r="A202" s="6">
        <v>85</v>
      </c>
      <c r="B202" s="6">
        <v>24</v>
      </c>
      <c r="C202" s="3">
        <v>2.5</v>
      </c>
      <c r="D202" s="6">
        <v>56</v>
      </c>
      <c r="E202" s="9" t="str">
        <f t="shared" si="3"/>
        <v>85-24-2.5-56</v>
      </c>
      <c r="F202" s="21">
        <v>14.74</v>
      </c>
    </row>
    <row r="203" spans="1:6" x14ac:dyDescent="0.25">
      <c r="A203" s="6">
        <v>85</v>
      </c>
      <c r="B203" s="6">
        <v>24</v>
      </c>
      <c r="C203" s="3">
        <v>2.5</v>
      </c>
      <c r="D203" s="6">
        <v>100</v>
      </c>
      <c r="E203" s="9" t="str">
        <f t="shared" si="3"/>
        <v>85-24-2.5-100</v>
      </c>
      <c r="F203" s="21">
        <v>38.4</v>
      </c>
    </row>
    <row r="204" spans="1:6" x14ac:dyDescent="0.25">
      <c r="A204" s="6">
        <v>85</v>
      </c>
      <c r="B204" s="6">
        <v>36</v>
      </c>
      <c r="C204" s="3">
        <v>0</v>
      </c>
      <c r="D204" s="6">
        <v>0</v>
      </c>
      <c r="E204" s="9" t="str">
        <f t="shared" si="3"/>
        <v>85-36-0-0</v>
      </c>
      <c r="F204" s="21">
        <v>1.0880000000000001</v>
      </c>
    </row>
    <row r="205" spans="1:6" x14ac:dyDescent="0.25">
      <c r="A205" s="6">
        <v>85</v>
      </c>
      <c r="B205" s="6">
        <v>36</v>
      </c>
      <c r="C205" s="3">
        <v>0</v>
      </c>
      <c r="D205" s="6">
        <v>22</v>
      </c>
      <c r="E205" s="9" t="str">
        <f t="shared" si="3"/>
        <v>85-36-0-22</v>
      </c>
      <c r="F205" s="21">
        <v>5.7720000000000002</v>
      </c>
    </row>
    <row r="206" spans="1:6" x14ac:dyDescent="0.25">
      <c r="A206" s="6">
        <v>85</v>
      </c>
      <c r="B206" s="6">
        <v>36</v>
      </c>
      <c r="C206" s="3">
        <v>0</v>
      </c>
      <c r="D206" s="6">
        <v>56</v>
      </c>
      <c r="E206" s="9" t="str">
        <f t="shared" si="3"/>
        <v>85-36-0-56</v>
      </c>
      <c r="F206" s="21">
        <v>13.44</v>
      </c>
    </row>
    <row r="207" spans="1:6" x14ac:dyDescent="0.25">
      <c r="A207" s="6">
        <v>85</v>
      </c>
      <c r="B207" s="6">
        <v>36</v>
      </c>
      <c r="C207" s="3">
        <v>0</v>
      </c>
      <c r="D207" s="6">
        <v>100</v>
      </c>
      <c r="E207" s="9" t="str">
        <f t="shared" si="3"/>
        <v>85-36-0-100</v>
      </c>
      <c r="F207" s="21">
        <v>27.48</v>
      </c>
    </row>
    <row r="208" spans="1:6" x14ac:dyDescent="0.25">
      <c r="A208" s="6">
        <v>85</v>
      </c>
      <c r="B208" s="6">
        <v>36</v>
      </c>
      <c r="C208" s="3">
        <v>0.5</v>
      </c>
      <c r="D208" s="6">
        <v>0</v>
      </c>
      <c r="E208" s="9" t="str">
        <f t="shared" si="3"/>
        <v>85-36-0.5-0</v>
      </c>
      <c r="F208" s="21">
        <v>1.145</v>
      </c>
    </row>
    <row r="209" spans="1:6" x14ac:dyDescent="0.25">
      <c r="A209" s="6">
        <v>85</v>
      </c>
      <c r="B209" s="6">
        <v>36</v>
      </c>
      <c r="C209" s="3">
        <v>0.5</v>
      </c>
      <c r="D209" s="6">
        <v>22</v>
      </c>
      <c r="E209" s="9" t="str">
        <f t="shared" si="3"/>
        <v>85-36-0.5-22</v>
      </c>
      <c r="F209" s="21">
        <v>6.1440000000000001</v>
      </c>
    </row>
    <row r="210" spans="1:6" x14ac:dyDescent="0.25">
      <c r="A210" s="6">
        <v>85</v>
      </c>
      <c r="B210" s="6">
        <v>36</v>
      </c>
      <c r="C210" s="3">
        <v>0.5</v>
      </c>
      <c r="D210" s="6">
        <v>56</v>
      </c>
      <c r="E210" s="9" t="str">
        <f t="shared" si="3"/>
        <v>85-36-0.5-56</v>
      </c>
      <c r="F210" s="21">
        <v>15.27</v>
      </c>
    </row>
    <row r="211" spans="1:6" x14ac:dyDescent="0.25">
      <c r="A211" s="6">
        <v>85</v>
      </c>
      <c r="B211" s="6">
        <v>36</v>
      </c>
      <c r="C211" s="3">
        <v>0.5</v>
      </c>
      <c r="D211" s="6">
        <v>100</v>
      </c>
      <c r="E211" s="9" t="str">
        <f t="shared" si="3"/>
        <v>85-36-0.5-100</v>
      </c>
      <c r="F211" s="21">
        <v>34.799999999999997</v>
      </c>
    </row>
    <row r="212" spans="1:6" x14ac:dyDescent="0.25">
      <c r="A212" s="6">
        <v>85</v>
      </c>
      <c r="B212" s="6">
        <v>36</v>
      </c>
      <c r="C212" s="3">
        <v>1</v>
      </c>
      <c r="D212" s="6">
        <v>0</v>
      </c>
      <c r="E212" s="9" t="str">
        <f t="shared" si="3"/>
        <v>85-36-1-0</v>
      </c>
      <c r="F212" s="21">
        <v>1.169</v>
      </c>
    </row>
    <row r="213" spans="1:6" x14ac:dyDescent="0.25">
      <c r="A213" s="6">
        <v>85</v>
      </c>
      <c r="B213" s="6">
        <v>36</v>
      </c>
      <c r="C213" s="3">
        <v>1</v>
      </c>
      <c r="D213" s="6">
        <v>22</v>
      </c>
      <c r="E213" s="9" t="str">
        <f t="shared" si="3"/>
        <v>85-36-1-22</v>
      </c>
      <c r="F213" s="21">
        <v>6.3360000000000003</v>
      </c>
    </row>
    <row r="214" spans="1:6" x14ac:dyDescent="0.25">
      <c r="A214" s="6">
        <v>85</v>
      </c>
      <c r="B214" s="6">
        <v>36</v>
      </c>
      <c r="C214" s="3">
        <v>1</v>
      </c>
      <c r="D214" s="6">
        <v>56</v>
      </c>
      <c r="E214" s="9" t="str">
        <f t="shared" si="3"/>
        <v>85-36-1-56</v>
      </c>
      <c r="F214" s="21">
        <v>16.059999999999999</v>
      </c>
    </row>
    <row r="215" spans="1:6" x14ac:dyDescent="0.25">
      <c r="A215" s="6">
        <v>85</v>
      </c>
      <c r="B215" s="6">
        <v>36</v>
      </c>
      <c r="C215" s="3">
        <v>1</v>
      </c>
      <c r="D215" s="6">
        <v>100</v>
      </c>
      <c r="E215" s="9" t="str">
        <f t="shared" si="3"/>
        <v>85-36-1-100</v>
      </c>
      <c r="F215" s="21">
        <v>38</v>
      </c>
    </row>
    <row r="216" spans="1:6" x14ac:dyDescent="0.25">
      <c r="A216" s="6">
        <v>85</v>
      </c>
      <c r="B216" s="6">
        <v>36</v>
      </c>
      <c r="C216" s="3">
        <v>2</v>
      </c>
      <c r="D216" s="6">
        <v>0</v>
      </c>
      <c r="E216" s="9" t="str">
        <f t="shared" si="3"/>
        <v>85-36-2-0</v>
      </c>
      <c r="F216" s="21">
        <v>1.222</v>
      </c>
    </row>
    <row r="217" spans="1:6" x14ac:dyDescent="0.25">
      <c r="A217" s="6">
        <v>85</v>
      </c>
      <c r="B217" s="6">
        <v>36</v>
      </c>
      <c r="C217" s="3">
        <v>2</v>
      </c>
      <c r="D217" s="6">
        <v>22</v>
      </c>
      <c r="E217" s="9" t="str">
        <f t="shared" si="3"/>
        <v>85-36-2-22</v>
      </c>
      <c r="F217" s="21">
        <v>6.7119999999999997</v>
      </c>
    </row>
    <row r="218" spans="1:6" x14ac:dyDescent="0.25">
      <c r="A218" s="6">
        <v>85</v>
      </c>
      <c r="B218" s="6">
        <v>36</v>
      </c>
      <c r="C218" s="3">
        <v>2</v>
      </c>
      <c r="D218" s="6">
        <v>56</v>
      </c>
      <c r="E218" s="9" t="str">
        <f t="shared" si="3"/>
        <v>85-36-2-56</v>
      </c>
      <c r="F218" s="21">
        <v>17.59</v>
      </c>
    </row>
    <row r="219" spans="1:6" x14ac:dyDescent="0.25">
      <c r="A219" s="6">
        <v>85</v>
      </c>
      <c r="B219" s="6">
        <v>36</v>
      </c>
      <c r="C219" s="3">
        <v>2</v>
      </c>
      <c r="D219" s="6">
        <v>100</v>
      </c>
      <c r="E219" s="9" t="str">
        <f t="shared" si="3"/>
        <v>85-36-2-100</v>
      </c>
      <c r="F219" s="21">
        <v>50.74</v>
      </c>
    </row>
    <row r="220" spans="1:6" x14ac:dyDescent="0.25">
      <c r="A220" s="6">
        <v>85</v>
      </c>
      <c r="B220" s="6">
        <v>36</v>
      </c>
      <c r="C220" s="3">
        <v>2.5</v>
      </c>
      <c r="D220" s="6">
        <v>0</v>
      </c>
      <c r="E220" s="9" t="str">
        <f t="shared" si="3"/>
        <v>85-36-2.5-0</v>
      </c>
      <c r="F220" s="21">
        <v>1.23</v>
      </c>
    </row>
    <row r="221" spans="1:6" x14ac:dyDescent="0.25">
      <c r="A221" s="6">
        <v>85</v>
      </c>
      <c r="B221" s="6">
        <v>36</v>
      </c>
      <c r="C221" s="3">
        <v>2.5</v>
      </c>
      <c r="D221" s="6">
        <v>22</v>
      </c>
      <c r="E221" s="9" t="str">
        <f t="shared" si="3"/>
        <v>85-36-2.5-22</v>
      </c>
      <c r="F221" s="21">
        <v>6.88</v>
      </c>
    </row>
    <row r="222" spans="1:6" x14ac:dyDescent="0.25">
      <c r="A222" s="6">
        <v>85</v>
      </c>
      <c r="B222" s="6">
        <v>36</v>
      </c>
      <c r="C222" s="3">
        <v>2.5</v>
      </c>
      <c r="D222" s="6">
        <v>56</v>
      </c>
      <c r="E222" s="9" t="str">
        <f t="shared" si="3"/>
        <v>85-36-2.5-56</v>
      </c>
      <c r="F222" s="21">
        <v>18.43</v>
      </c>
    </row>
    <row r="223" spans="1:6" x14ac:dyDescent="0.25">
      <c r="A223" s="6">
        <v>85</v>
      </c>
      <c r="B223" s="6">
        <v>36</v>
      </c>
      <c r="C223" s="3">
        <v>2.5</v>
      </c>
      <c r="D223" s="6">
        <v>100</v>
      </c>
      <c r="E223" s="9" t="str">
        <f t="shared" si="3"/>
        <v>85-36-2.5-100</v>
      </c>
      <c r="F223" s="21" t="s">
        <v>5</v>
      </c>
    </row>
    <row r="224" spans="1:6" x14ac:dyDescent="0.25">
      <c r="A224" s="6">
        <v>85</v>
      </c>
      <c r="B224" s="6">
        <v>48</v>
      </c>
      <c r="C224" s="3">
        <v>0</v>
      </c>
      <c r="D224" s="6">
        <v>0</v>
      </c>
      <c r="E224" s="9" t="str">
        <f t="shared" si="3"/>
        <v>85-48-0-0</v>
      </c>
      <c r="F224" s="21">
        <v>1.321</v>
      </c>
    </row>
    <row r="225" spans="1:6" x14ac:dyDescent="0.25">
      <c r="A225" s="6">
        <v>85</v>
      </c>
      <c r="B225" s="6">
        <v>48</v>
      </c>
      <c r="C225" s="3">
        <v>0</v>
      </c>
      <c r="D225" s="6">
        <v>22</v>
      </c>
      <c r="E225" s="9" t="str">
        <f t="shared" si="3"/>
        <v>85-48-0-22</v>
      </c>
      <c r="F225" s="21">
        <v>6.968</v>
      </c>
    </row>
    <row r="226" spans="1:6" x14ac:dyDescent="0.25">
      <c r="A226" s="6">
        <v>85</v>
      </c>
      <c r="B226" s="6">
        <v>48</v>
      </c>
      <c r="C226" s="3">
        <v>0</v>
      </c>
      <c r="D226" s="6">
        <v>56</v>
      </c>
      <c r="E226" s="9" t="str">
        <f t="shared" si="3"/>
        <v>85-48-0-56</v>
      </c>
      <c r="F226" s="21">
        <v>16.02</v>
      </c>
    </row>
    <row r="227" spans="1:6" x14ac:dyDescent="0.25">
      <c r="A227" s="6">
        <v>85</v>
      </c>
      <c r="B227" s="6">
        <v>48</v>
      </c>
      <c r="C227" s="3">
        <v>0</v>
      </c>
      <c r="D227" s="6">
        <v>100</v>
      </c>
      <c r="E227" s="9" t="str">
        <f t="shared" si="3"/>
        <v>85-48-0-100</v>
      </c>
      <c r="F227" s="21">
        <v>33.14</v>
      </c>
    </row>
    <row r="228" spans="1:6" x14ac:dyDescent="0.25">
      <c r="A228" s="6">
        <v>85</v>
      </c>
      <c r="B228" s="6">
        <v>48</v>
      </c>
      <c r="C228" s="3">
        <v>0.5</v>
      </c>
      <c r="D228" s="6">
        <v>0</v>
      </c>
      <c r="E228" s="9" t="str">
        <f t="shared" si="3"/>
        <v>85-48-0.5-0</v>
      </c>
      <c r="F228" s="21">
        <v>1.3720000000000001</v>
      </c>
    </row>
    <row r="229" spans="1:6" x14ac:dyDescent="0.25">
      <c r="A229" s="6">
        <v>85</v>
      </c>
      <c r="B229" s="6">
        <v>48</v>
      </c>
      <c r="C229" s="3">
        <v>0.5</v>
      </c>
      <c r="D229" s="6">
        <v>22</v>
      </c>
      <c r="E229" s="9" t="str">
        <f t="shared" si="3"/>
        <v>85-48-0.5-22</v>
      </c>
      <c r="F229" s="21">
        <v>7.4119999999999999</v>
      </c>
    </row>
    <row r="230" spans="1:6" x14ac:dyDescent="0.25">
      <c r="A230" s="6">
        <v>85</v>
      </c>
      <c r="B230" s="6">
        <v>48</v>
      </c>
      <c r="C230" s="3">
        <v>0.5</v>
      </c>
      <c r="D230" s="6">
        <v>56</v>
      </c>
      <c r="E230" s="9" t="str">
        <f t="shared" si="3"/>
        <v>85-48-0.5-56</v>
      </c>
      <c r="F230" s="21">
        <v>18.29</v>
      </c>
    </row>
    <row r="231" spans="1:6" x14ac:dyDescent="0.25">
      <c r="A231" s="6">
        <v>85</v>
      </c>
      <c r="B231" s="6">
        <v>48</v>
      </c>
      <c r="C231" s="3">
        <v>0.5</v>
      </c>
      <c r="D231" s="6">
        <v>100</v>
      </c>
      <c r="E231" s="9" t="str">
        <f t="shared" si="3"/>
        <v>85-48-0.5-100</v>
      </c>
      <c r="F231" s="21">
        <v>42.28</v>
      </c>
    </row>
    <row r="232" spans="1:6" x14ac:dyDescent="0.25">
      <c r="A232" s="6">
        <v>85</v>
      </c>
      <c r="B232" s="6">
        <v>48</v>
      </c>
      <c r="C232" s="3">
        <v>1</v>
      </c>
      <c r="D232" s="6">
        <v>0</v>
      </c>
      <c r="E232" s="9" t="str">
        <f t="shared" si="3"/>
        <v>85-48-1-0</v>
      </c>
      <c r="F232" s="21">
        <v>1.399</v>
      </c>
    </row>
    <row r="233" spans="1:6" x14ac:dyDescent="0.25">
      <c r="A233" s="6">
        <v>85</v>
      </c>
      <c r="B233" s="6">
        <v>48</v>
      </c>
      <c r="C233" s="3">
        <v>1</v>
      </c>
      <c r="D233" s="6">
        <v>22</v>
      </c>
      <c r="E233" s="9" t="str">
        <f t="shared" si="3"/>
        <v>85-48-1-22</v>
      </c>
      <c r="F233" s="21">
        <v>7.6520000000000001</v>
      </c>
    </row>
    <row r="234" spans="1:6" x14ac:dyDescent="0.25">
      <c r="A234" s="6">
        <v>85</v>
      </c>
      <c r="B234" s="6">
        <v>48</v>
      </c>
      <c r="C234" s="3">
        <v>1</v>
      </c>
      <c r="D234" s="6">
        <v>56</v>
      </c>
      <c r="E234" s="9" t="str">
        <f t="shared" si="3"/>
        <v>85-48-1-56</v>
      </c>
      <c r="F234" s="21">
        <v>19.3</v>
      </c>
    </row>
    <row r="235" spans="1:6" x14ac:dyDescent="0.25">
      <c r="A235" s="6">
        <v>85</v>
      </c>
      <c r="B235" s="6">
        <v>48</v>
      </c>
      <c r="C235" s="3">
        <v>1</v>
      </c>
      <c r="D235" s="6">
        <v>100</v>
      </c>
      <c r="E235" s="9" t="str">
        <f t="shared" si="3"/>
        <v>85-48-1-100</v>
      </c>
      <c r="F235" s="21">
        <v>47.48</v>
      </c>
    </row>
    <row r="236" spans="1:6" x14ac:dyDescent="0.25">
      <c r="A236" s="6">
        <v>85</v>
      </c>
      <c r="B236" s="6">
        <v>48</v>
      </c>
      <c r="C236" s="3">
        <v>2</v>
      </c>
      <c r="D236" s="6">
        <v>0</v>
      </c>
      <c r="E236" s="9" t="str">
        <f t="shared" si="3"/>
        <v>85-48-2-0</v>
      </c>
      <c r="F236" s="21">
        <v>1.4490000000000001</v>
      </c>
    </row>
    <row r="237" spans="1:6" x14ac:dyDescent="0.25">
      <c r="A237" s="6">
        <v>85</v>
      </c>
      <c r="B237" s="6">
        <v>48</v>
      </c>
      <c r="C237" s="3">
        <v>2</v>
      </c>
      <c r="D237" s="6">
        <v>22</v>
      </c>
      <c r="E237" s="9" t="str">
        <f t="shared" si="3"/>
        <v>85-48-2-22</v>
      </c>
      <c r="F237" s="21">
        <v>8.1120000000000001</v>
      </c>
    </row>
    <row r="238" spans="1:6" x14ac:dyDescent="0.25">
      <c r="A238" s="6">
        <v>85</v>
      </c>
      <c r="B238" s="6">
        <v>48</v>
      </c>
      <c r="C238" s="3">
        <v>2</v>
      </c>
      <c r="D238" s="6">
        <v>56</v>
      </c>
      <c r="E238" s="9" t="str">
        <f t="shared" si="3"/>
        <v>85-48-2-56</v>
      </c>
      <c r="F238" s="21">
        <v>21.79</v>
      </c>
    </row>
    <row r="239" spans="1:6" x14ac:dyDescent="0.25">
      <c r="A239" s="6">
        <v>85</v>
      </c>
      <c r="B239" s="6">
        <v>48</v>
      </c>
      <c r="C239" s="3">
        <v>2</v>
      </c>
      <c r="D239" s="6">
        <v>100</v>
      </c>
      <c r="E239" s="9" t="str">
        <f t="shared" si="3"/>
        <v>85-48-2-100</v>
      </c>
      <c r="F239" s="21" t="s">
        <v>5</v>
      </c>
    </row>
    <row r="240" spans="1:6" x14ac:dyDescent="0.25">
      <c r="A240" s="6">
        <v>85</v>
      </c>
      <c r="B240" s="6">
        <v>48</v>
      </c>
      <c r="C240" s="3">
        <v>2.5</v>
      </c>
      <c r="D240" s="6">
        <v>0</v>
      </c>
      <c r="E240" s="9" t="str">
        <f t="shared" si="3"/>
        <v>85-48-2.5-0</v>
      </c>
      <c r="F240" s="21">
        <v>1.4670000000000001</v>
      </c>
    </row>
    <row r="241" spans="1:6" x14ac:dyDescent="0.25">
      <c r="A241" s="6">
        <v>85</v>
      </c>
      <c r="B241" s="6">
        <v>48</v>
      </c>
      <c r="C241" s="3">
        <v>2.5</v>
      </c>
      <c r="D241" s="6">
        <v>22</v>
      </c>
      <c r="E241" s="9" t="str">
        <f t="shared" si="3"/>
        <v>85-48-2.5-22</v>
      </c>
      <c r="F241" s="21">
        <v>8.42</v>
      </c>
    </row>
    <row r="242" spans="1:6" x14ac:dyDescent="0.25">
      <c r="A242" s="6">
        <v>85</v>
      </c>
      <c r="B242" s="6">
        <v>48</v>
      </c>
      <c r="C242" s="3">
        <v>2.5</v>
      </c>
      <c r="D242" s="6">
        <v>56</v>
      </c>
      <c r="E242" s="9" t="str">
        <f t="shared" si="3"/>
        <v>85-48-2.5-56</v>
      </c>
      <c r="F242" s="21" t="s">
        <v>5</v>
      </c>
    </row>
    <row r="243" spans="1:6" x14ac:dyDescent="0.25">
      <c r="A243" s="6">
        <v>85</v>
      </c>
      <c r="B243" s="6">
        <v>48</v>
      </c>
      <c r="C243" s="3">
        <v>2.5</v>
      </c>
      <c r="D243" s="6">
        <v>100</v>
      </c>
      <c r="E243" s="9" t="str">
        <f t="shared" si="3"/>
        <v>85-48-2.5-100</v>
      </c>
      <c r="F243" s="21" t="s">
        <v>5</v>
      </c>
    </row>
    <row r="244" spans="1:6" x14ac:dyDescent="0.25">
      <c r="A244" s="6">
        <v>125</v>
      </c>
      <c r="B244" s="6">
        <v>12</v>
      </c>
      <c r="C244" s="3">
        <v>0</v>
      </c>
      <c r="D244" s="6">
        <v>0</v>
      </c>
      <c r="E244" s="9" t="str">
        <f t="shared" si="3"/>
        <v>125-12-0-0</v>
      </c>
      <c r="F244" s="21">
        <v>0.65200000000000002</v>
      </c>
    </row>
    <row r="245" spans="1:6" x14ac:dyDescent="0.25">
      <c r="A245" s="6">
        <v>125</v>
      </c>
      <c r="B245" s="6">
        <v>12</v>
      </c>
      <c r="C245" s="3">
        <v>0</v>
      </c>
      <c r="D245" s="6">
        <v>22</v>
      </c>
      <c r="E245" s="9" t="str">
        <f t="shared" si="3"/>
        <v>125-12-0-22</v>
      </c>
      <c r="F245" s="21">
        <v>3.5920000000000001</v>
      </c>
    </row>
    <row r="246" spans="1:6" x14ac:dyDescent="0.25">
      <c r="A246" s="6">
        <v>125</v>
      </c>
      <c r="B246" s="6">
        <v>12</v>
      </c>
      <c r="C246" s="3">
        <v>0</v>
      </c>
      <c r="D246" s="6">
        <v>56</v>
      </c>
      <c r="E246" s="9" t="str">
        <f t="shared" si="3"/>
        <v>125-12-0-56</v>
      </c>
      <c r="F246" s="21">
        <v>8.7360000000000007</v>
      </c>
    </row>
    <row r="247" spans="1:6" x14ac:dyDescent="0.25">
      <c r="A247" s="6">
        <v>125</v>
      </c>
      <c r="B247" s="6">
        <v>12</v>
      </c>
      <c r="C247" s="3">
        <v>0</v>
      </c>
      <c r="D247" s="6">
        <v>100</v>
      </c>
      <c r="E247" s="9" t="str">
        <f t="shared" si="3"/>
        <v>125-12-0-100</v>
      </c>
      <c r="F247" s="21">
        <v>18.22</v>
      </c>
    </row>
    <row r="248" spans="1:6" x14ac:dyDescent="0.25">
      <c r="A248" s="6">
        <v>125</v>
      </c>
      <c r="B248" s="6">
        <v>12</v>
      </c>
      <c r="C248" s="3">
        <v>0.5</v>
      </c>
      <c r="D248" s="6">
        <v>0</v>
      </c>
      <c r="E248" s="9" t="str">
        <f t="shared" si="3"/>
        <v>125-12-0.5-0</v>
      </c>
      <c r="F248" s="21">
        <v>0.79400000000000004</v>
      </c>
    </row>
    <row r="249" spans="1:6" x14ac:dyDescent="0.25">
      <c r="A249" s="6">
        <v>125</v>
      </c>
      <c r="B249" s="6">
        <v>12</v>
      </c>
      <c r="C249" s="3">
        <v>0.5</v>
      </c>
      <c r="D249" s="6">
        <v>22</v>
      </c>
      <c r="E249" s="9" t="str">
        <f t="shared" si="3"/>
        <v>125-12-0.5-22</v>
      </c>
      <c r="F249" s="21">
        <v>4.3120000000000003</v>
      </c>
    </row>
    <row r="250" spans="1:6" x14ac:dyDescent="0.25">
      <c r="A250" s="6">
        <v>125</v>
      </c>
      <c r="B250" s="6">
        <v>12</v>
      </c>
      <c r="C250" s="3">
        <v>0.5</v>
      </c>
      <c r="D250" s="6">
        <v>56</v>
      </c>
      <c r="E250" s="9" t="str">
        <f t="shared" si="3"/>
        <v>125-12-0.5-56</v>
      </c>
      <c r="F250" s="21">
        <v>11.34</v>
      </c>
    </row>
    <row r="251" spans="1:6" x14ac:dyDescent="0.25">
      <c r="A251" s="6">
        <v>125</v>
      </c>
      <c r="B251" s="6">
        <v>12</v>
      </c>
      <c r="C251" s="3">
        <v>0.5</v>
      </c>
      <c r="D251" s="6">
        <v>100</v>
      </c>
      <c r="E251" s="9" t="str">
        <f t="shared" si="3"/>
        <v>125-12-0.5-100</v>
      </c>
      <c r="F251" s="21">
        <v>27.2</v>
      </c>
    </row>
    <row r="252" spans="1:6" x14ac:dyDescent="0.25">
      <c r="A252" s="6">
        <v>125</v>
      </c>
      <c r="B252" s="6">
        <v>12</v>
      </c>
      <c r="C252" s="3">
        <v>1</v>
      </c>
      <c r="D252" s="6">
        <v>0</v>
      </c>
      <c r="E252" s="9" t="str">
        <f t="shared" si="3"/>
        <v>125-12-1-0</v>
      </c>
      <c r="F252" s="21">
        <v>0.85799999999999998</v>
      </c>
    </row>
    <row r="253" spans="1:6" x14ac:dyDescent="0.25">
      <c r="A253" s="6">
        <v>125</v>
      </c>
      <c r="B253" s="6">
        <v>12</v>
      </c>
      <c r="C253" s="3">
        <v>1</v>
      </c>
      <c r="D253" s="6">
        <v>22</v>
      </c>
      <c r="E253" s="9" t="str">
        <f t="shared" si="3"/>
        <v>125-12-1-22</v>
      </c>
      <c r="F253" s="21">
        <v>4.68</v>
      </c>
    </row>
    <row r="254" spans="1:6" x14ac:dyDescent="0.25">
      <c r="A254" s="6">
        <v>125</v>
      </c>
      <c r="B254" s="6">
        <v>12</v>
      </c>
      <c r="C254" s="3">
        <v>1</v>
      </c>
      <c r="D254" s="6">
        <v>56</v>
      </c>
      <c r="E254" s="9" t="str">
        <f t="shared" si="3"/>
        <v>125-12-1-56</v>
      </c>
      <c r="F254" s="21">
        <v>12.85</v>
      </c>
    </row>
    <row r="255" spans="1:6" x14ac:dyDescent="0.25">
      <c r="A255" s="6">
        <v>125</v>
      </c>
      <c r="B255" s="6">
        <v>12</v>
      </c>
      <c r="C255" s="3">
        <v>1</v>
      </c>
      <c r="D255" s="6">
        <v>100</v>
      </c>
      <c r="E255" s="9" t="str">
        <f t="shared" si="3"/>
        <v>125-12-1-100</v>
      </c>
      <c r="F255" s="21">
        <v>31.66</v>
      </c>
    </row>
    <row r="256" spans="1:6" x14ac:dyDescent="0.25">
      <c r="A256" s="6">
        <v>125</v>
      </c>
      <c r="B256" s="6">
        <v>12</v>
      </c>
      <c r="C256" s="3">
        <v>2</v>
      </c>
      <c r="D256" s="6">
        <v>0</v>
      </c>
      <c r="E256" s="9" t="str">
        <f t="shared" si="3"/>
        <v>125-12-2-0</v>
      </c>
      <c r="F256" s="21">
        <v>0.97499999999999998</v>
      </c>
    </row>
    <row r="257" spans="1:6" x14ac:dyDescent="0.25">
      <c r="A257" s="6">
        <v>125</v>
      </c>
      <c r="B257" s="6">
        <v>12</v>
      </c>
      <c r="C257" s="3">
        <v>2</v>
      </c>
      <c r="D257" s="6">
        <v>22</v>
      </c>
      <c r="E257" s="9" t="str">
        <f t="shared" si="3"/>
        <v>125-12-2-22</v>
      </c>
      <c r="F257" s="21">
        <v>5.4980000000000002</v>
      </c>
    </row>
    <row r="258" spans="1:6" x14ac:dyDescent="0.25">
      <c r="A258" s="6">
        <v>125</v>
      </c>
      <c r="B258" s="6">
        <v>12</v>
      </c>
      <c r="C258" s="3">
        <v>2</v>
      </c>
      <c r="D258" s="6">
        <v>56</v>
      </c>
      <c r="E258" s="9" t="str">
        <f t="shared" si="3"/>
        <v>125-12-2-56</v>
      </c>
      <c r="F258" s="21">
        <v>15.725</v>
      </c>
    </row>
    <row r="259" spans="1:6" x14ac:dyDescent="0.25">
      <c r="A259" s="6">
        <v>125</v>
      </c>
      <c r="B259" s="6">
        <v>12</v>
      </c>
      <c r="C259" s="3">
        <v>2</v>
      </c>
      <c r="D259" s="6">
        <v>100</v>
      </c>
      <c r="E259" s="9" t="str">
        <f t="shared" si="3"/>
        <v>125-12-2-100</v>
      </c>
      <c r="F259" s="21">
        <v>43.18</v>
      </c>
    </row>
    <row r="260" spans="1:6" x14ac:dyDescent="0.25">
      <c r="A260" s="6">
        <v>125</v>
      </c>
      <c r="B260" s="6">
        <v>12</v>
      </c>
      <c r="C260" s="3">
        <v>2.5</v>
      </c>
      <c r="D260" s="6">
        <v>0</v>
      </c>
      <c r="E260" s="9" t="str">
        <f t="shared" ref="E260:E323" si="4">A260&amp;"-"&amp;B260&amp;"-"&amp;C260&amp;"-"&amp;D260</f>
        <v>125-12-2.5-0</v>
      </c>
      <c r="F260" s="21">
        <v>1.1100000000000001</v>
      </c>
    </row>
    <row r="261" spans="1:6" x14ac:dyDescent="0.25">
      <c r="A261" s="6">
        <v>125</v>
      </c>
      <c r="B261" s="6">
        <v>12</v>
      </c>
      <c r="C261" s="3">
        <v>2.5</v>
      </c>
      <c r="D261" s="6">
        <v>22</v>
      </c>
      <c r="E261" s="9" t="str">
        <f t="shared" si="4"/>
        <v>125-12-2.5-22</v>
      </c>
      <c r="F261" s="21">
        <v>6.38</v>
      </c>
    </row>
    <row r="262" spans="1:6" x14ac:dyDescent="0.25">
      <c r="A262" s="6">
        <v>125</v>
      </c>
      <c r="B262" s="6">
        <v>12</v>
      </c>
      <c r="C262" s="3">
        <v>2.5</v>
      </c>
      <c r="D262" s="6">
        <v>56</v>
      </c>
      <c r="E262" s="9" t="str">
        <f t="shared" si="4"/>
        <v>125-12-2.5-56</v>
      </c>
      <c r="F262" s="21">
        <v>18.54</v>
      </c>
    </row>
    <row r="263" spans="1:6" x14ac:dyDescent="0.25">
      <c r="A263" s="6">
        <v>125</v>
      </c>
      <c r="B263" s="6">
        <v>12</v>
      </c>
      <c r="C263" s="3">
        <v>2.5</v>
      </c>
      <c r="D263" s="6">
        <v>100</v>
      </c>
      <c r="E263" s="9" t="str">
        <f t="shared" si="4"/>
        <v>125-12-2.5-100</v>
      </c>
      <c r="F263" s="21">
        <v>55.5</v>
      </c>
    </row>
    <row r="264" spans="1:6" x14ac:dyDescent="0.25">
      <c r="A264" s="6">
        <v>125</v>
      </c>
      <c r="B264" s="6">
        <v>24</v>
      </c>
      <c r="C264" s="3">
        <v>0</v>
      </c>
      <c r="D264" s="6">
        <v>0</v>
      </c>
      <c r="E264" s="9" t="str">
        <f t="shared" si="4"/>
        <v>125-24-0-0</v>
      </c>
      <c r="F264" s="21">
        <v>0.96099999999999997</v>
      </c>
    </row>
    <row r="265" spans="1:6" x14ac:dyDescent="0.25">
      <c r="A265" s="6">
        <v>125</v>
      </c>
      <c r="B265" s="6">
        <v>24</v>
      </c>
      <c r="C265" s="3">
        <v>0</v>
      </c>
      <c r="D265" s="6">
        <v>22</v>
      </c>
      <c r="E265" s="9" t="str">
        <f t="shared" si="4"/>
        <v>125-24-0-22</v>
      </c>
      <c r="F265" s="21">
        <v>5.1779999999999999</v>
      </c>
    </row>
    <row r="266" spans="1:6" x14ac:dyDescent="0.25">
      <c r="A266" s="6">
        <v>125</v>
      </c>
      <c r="B266" s="6">
        <v>24</v>
      </c>
      <c r="C266" s="3">
        <v>0</v>
      </c>
      <c r="D266" s="6">
        <v>56</v>
      </c>
      <c r="E266" s="9" t="str">
        <f t="shared" si="4"/>
        <v>125-24-0-56</v>
      </c>
      <c r="F266" s="21">
        <v>12.43</v>
      </c>
    </row>
    <row r="267" spans="1:6" x14ac:dyDescent="0.25">
      <c r="A267" s="6">
        <v>125</v>
      </c>
      <c r="B267" s="6">
        <v>24</v>
      </c>
      <c r="C267" s="3">
        <v>0</v>
      </c>
      <c r="D267" s="6">
        <v>100</v>
      </c>
      <c r="E267" s="9" t="str">
        <f t="shared" si="4"/>
        <v>125-24-0-100</v>
      </c>
      <c r="F267" s="21">
        <v>25.84</v>
      </c>
    </row>
    <row r="268" spans="1:6" x14ac:dyDescent="0.25">
      <c r="A268" s="6">
        <v>125</v>
      </c>
      <c r="B268" s="6">
        <v>24</v>
      </c>
      <c r="C268" s="3">
        <v>0.5</v>
      </c>
      <c r="D268" s="6">
        <v>0</v>
      </c>
      <c r="E268" s="9" t="str">
        <f t="shared" si="4"/>
        <v>125-24-0.5-0</v>
      </c>
      <c r="F268" s="21">
        <v>0.98799999999999999</v>
      </c>
    </row>
    <row r="269" spans="1:6" x14ac:dyDescent="0.25">
      <c r="A269" s="6">
        <v>125</v>
      </c>
      <c r="B269" s="6">
        <v>24</v>
      </c>
      <c r="C269" s="3">
        <v>0.5</v>
      </c>
      <c r="D269" s="6">
        <v>22</v>
      </c>
      <c r="E269" s="9" t="str">
        <f t="shared" si="4"/>
        <v>125-24-0.5-22</v>
      </c>
      <c r="F269" s="21">
        <v>5.3419999999999996</v>
      </c>
    </row>
    <row r="270" spans="1:6" x14ac:dyDescent="0.25">
      <c r="A270" s="6">
        <v>125</v>
      </c>
      <c r="B270" s="6">
        <v>24</v>
      </c>
      <c r="C270" s="3">
        <v>0.5</v>
      </c>
      <c r="D270" s="6">
        <v>56</v>
      </c>
      <c r="E270" s="9" t="str">
        <f t="shared" si="4"/>
        <v>125-24-0.5-56</v>
      </c>
      <c r="F270" s="21">
        <v>13.86</v>
      </c>
    </row>
    <row r="271" spans="1:6" x14ac:dyDescent="0.25">
      <c r="A271" s="6">
        <v>125</v>
      </c>
      <c r="B271" s="6">
        <v>24</v>
      </c>
      <c r="C271" s="3">
        <v>0.5</v>
      </c>
      <c r="D271" s="6">
        <v>100</v>
      </c>
      <c r="E271" s="9" t="str">
        <f t="shared" si="4"/>
        <v>125-24-0.5-100</v>
      </c>
      <c r="F271" s="21">
        <v>33.72</v>
      </c>
    </row>
    <row r="272" spans="1:6" x14ac:dyDescent="0.25">
      <c r="A272" s="6">
        <v>125</v>
      </c>
      <c r="B272" s="6">
        <v>24</v>
      </c>
      <c r="C272" s="3">
        <v>1</v>
      </c>
      <c r="D272" s="6">
        <v>0</v>
      </c>
      <c r="E272" s="9" t="str">
        <f t="shared" si="4"/>
        <v>125-24-1-0</v>
      </c>
      <c r="F272" s="21">
        <v>1.02</v>
      </c>
    </row>
    <row r="273" spans="1:6" x14ac:dyDescent="0.25">
      <c r="A273" s="6">
        <v>125</v>
      </c>
      <c r="B273" s="6">
        <v>24</v>
      </c>
      <c r="C273" s="3">
        <v>1</v>
      </c>
      <c r="D273" s="6">
        <v>22</v>
      </c>
      <c r="E273" s="9" t="str">
        <f t="shared" si="4"/>
        <v>125-24-1-22</v>
      </c>
      <c r="F273" s="21">
        <v>5.55</v>
      </c>
    </row>
    <row r="274" spans="1:6" x14ac:dyDescent="0.25">
      <c r="A274" s="6">
        <v>125</v>
      </c>
      <c r="B274" s="6">
        <v>24</v>
      </c>
      <c r="C274" s="3">
        <v>1</v>
      </c>
      <c r="D274" s="6">
        <v>56</v>
      </c>
      <c r="E274" s="9" t="str">
        <f t="shared" si="4"/>
        <v>125-24-1-56</v>
      </c>
      <c r="F274" s="21">
        <v>14.23</v>
      </c>
    </row>
    <row r="275" spans="1:6" x14ac:dyDescent="0.25">
      <c r="A275" s="6">
        <v>125</v>
      </c>
      <c r="B275" s="6">
        <v>24</v>
      </c>
      <c r="C275" s="3">
        <v>1</v>
      </c>
      <c r="D275" s="6">
        <v>100</v>
      </c>
      <c r="E275" s="9" t="str">
        <f t="shared" si="4"/>
        <v>125-24-1-100</v>
      </c>
      <c r="F275" s="21">
        <v>39.42</v>
      </c>
    </row>
    <row r="276" spans="1:6" x14ac:dyDescent="0.25">
      <c r="A276" s="6">
        <v>125</v>
      </c>
      <c r="B276" s="6">
        <v>24</v>
      </c>
      <c r="C276" s="3">
        <v>2</v>
      </c>
      <c r="D276" s="6">
        <v>0</v>
      </c>
      <c r="E276" s="9" t="str">
        <f t="shared" si="4"/>
        <v>125-24-2-0</v>
      </c>
      <c r="F276" s="21">
        <v>1.0860000000000001</v>
      </c>
    </row>
    <row r="277" spans="1:6" x14ac:dyDescent="0.25">
      <c r="A277" s="6">
        <v>125</v>
      </c>
      <c r="B277" s="6">
        <v>24</v>
      </c>
      <c r="C277" s="3">
        <v>2</v>
      </c>
      <c r="D277" s="6">
        <v>22</v>
      </c>
      <c r="E277" s="9" t="str">
        <f t="shared" si="4"/>
        <v>125-24-2-22</v>
      </c>
      <c r="F277" s="21">
        <v>5.98</v>
      </c>
    </row>
    <row r="278" spans="1:6" x14ac:dyDescent="0.25">
      <c r="A278" s="6">
        <v>125</v>
      </c>
      <c r="B278" s="6">
        <v>24</v>
      </c>
      <c r="C278" s="3">
        <v>2</v>
      </c>
      <c r="D278" s="6">
        <v>56</v>
      </c>
      <c r="E278" s="9" t="str">
        <f t="shared" si="4"/>
        <v>125-24-2-56</v>
      </c>
      <c r="F278" s="21">
        <v>16.54</v>
      </c>
    </row>
    <row r="279" spans="1:6" x14ac:dyDescent="0.25">
      <c r="A279" s="6">
        <v>125</v>
      </c>
      <c r="B279" s="6">
        <v>24</v>
      </c>
      <c r="C279" s="3">
        <v>2</v>
      </c>
      <c r="D279" s="6">
        <v>100</v>
      </c>
      <c r="E279" s="9" t="str">
        <f t="shared" si="4"/>
        <v>125-24-2-100</v>
      </c>
      <c r="F279" s="21" t="s">
        <v>5</v>
      </c>
    </row>
    <row r="280" spans="1:6" x14ac:dyDescent="0.25">
      <c r="A280" s="6">
        <v>125</v>
      </c>
      <c r="B280" s="6">
        <v>24</v>
      </c>
      <c r="C280" s="3">
        <v>2.5</v>
      </c>
      <c r="D280" s="6">
        <v>0</v>
      </c>
      <c r="E280" s="9" t="str">
        <f t="shared" si="4"/>
        <v>125-24-2.5-0</v>
      </c>
      <c r="F280" s="21">
        <v>1.101</v>
      </c>
    </row>
    <row r="281" spans="1:6" x14ac:dyDescent="0.25">
      <c r="A281" s="6">
        <v>125</v>
      </c>
      <c r="B281" s="6">
        <v>24</v>
      </c>
      <c r="C281" s="3">
        <v>2.5</v>
      </c>
      <c r="D281" s="6">
        <v>22</v>
      </c>
      <c r="E281" s="9" t="str">
        <f t="shared" si="4"/>
        <v>125-24-2.5-22</v>
      </c>
      <c r="F281" s="21">
        <v>6.28</v>
      </c>
    </row>
    <row r="282" spans="1:6" x14ac:dyDescent="0.25">
      <c r="A282" s="6">
        <v>125</v>
      </c>
      <c r="B282" s="6">
        <v>24</v>
      </c>
      <c r="C282" s="3">
        <v>2.5</v>
      </c>
      <c r="D282" s="6">
        <v>56</v>
      </c>
      <c r="E282" s="9" t="str">
        <f t="shared" si="4"/>
        <v>125-24-2.5-56</v>
      </c>
      <c r="F282" s="21">
        <v>18.43</v>
      </c>
    </row>
    <row r="283" spans="1:6" x14ac:dyDescent="0.25">
      <c r="A283" s="6">
        <v>125</v>
      </c>
      <c r="B283" s="6">
        <v>24</v>
      </c>
      <c r="C283" s="3">
        <v>2.5</v>
      </c>
      <c r="D283" s="6">
        <v>100</v>
      </c>
      <c r="E283" s="9" t="str">
        <f t="shared" si="4"/>
        <v>125-24-2.5-100</v>
      </c>
      <c r="F283" s="21" t="s">
        <v>5</v>
      </c>
    </row>
    <row r="284" spans="1:6" x14ac:dyDescent="0.25">
      <c r="A284" s="6">
        <v>125</v>
      </c>
      <c r="B284" s="6">
        <v>36</v>
      </c>
      <c r="C284" s="3">
        <v>0</v>
      </c>
      <c r="D284" s="6">
        <v>0</v>
      </c>
      <c r="E284" s="9" t="str">
        <f t="shared" si="4"/>
        <v>125-36-0-0</v>
      </c>
      <c r="F284" s="21">
        <v>1.25</v>
      </c>
    </row>
    <row r="285" spans="1:6" x14ac:dyDescent="0.25">
      <c r="A285" s="6">
        <v>125</v>
      </c>
      <c r="B285" s="6">
        <v>36</v>
      </c>
      <c r="C285" s="3">
        <v>0</v>
      </c>
      <c r="D285" s="6">
        <v>22</v>
      </c>
      <c r="E285" s="9" t="str">
        <f t="shared" si="4"/>
        <v>125-36-0-22</v>
      </c>
      <c r="F285" s="21">
        <v>6.6079999999999997</v>
      </c>
    </row>
    <row r="286" spans="1:6" x14ac:dyDescent="0.25">
      <c r="A286" s="6">
        <v>125</v>
      </c>
      <c r="B286" s="6">
        <v>36</v>
      </c>
      <c r="C286" s="3">
        <v>0</v>
      </c>
      <c r="D286" s="6">
        <v>56</v>
      </c>
      <c r="E286" s="9" t="str">
        <f t="shared" si="4"/>
        <v>125-36-0-56</v>
      </c>
      <c r="F286" s="21">
        <v>15.54</v>
      </c>
    </row>
    <row r="287" spans="1:6" x14ac:dyDescent="0.25">
      <c r="A287" s="6">
        <v>125</v>
      </c>
      <c r="B287" s="6">
        <v>36</v>
      </c>
      <c r="C287" s="3">
        <v>0</v>
      </c>
      <c r="D287" s="6">
        <v>100</v>
      </c>
      <c r="E287" s="9" t="str">
        <f t="shared" si="4"/>
        <v>125-36-0-100</v>
      </c>
      <c r="F287" s="21">
        <v>32.700000000000003</v>
      </c>
    </row>
    <row r="288" spans="1:6" x14ac:dyDescent="0.25">
      <c r="A288" s="6">
        <v>125</v>
      </c>
      <c r="B288" s="6">
        <v>36</v>
      </c>
      <c r="C288" s="3">
        <v>0.5</v>
      </c>
      <c r="D288" s="6">
        <v>0</v>
      </c>
      <c r="E288" s="9" t="str">
        <f t="shared" si="4"/>
        <v>125-36-0.5-0</v>
      </c>
      <c r="F288" s="21">
        <v>1.246</v>
      </c>
    </row>
    <row r="289" spans="1:6" x14ac:dyDescent="0.25">
      <c r="A289" s="6">
        <v>125</v>
      </c>
      <c r="B289" s="6">
        <v>36</v>
      </c>
      <c r="C289" s="3">
        <v>0.5</v>
      </c>
      <c r="D289" s="6">
        <v>22</v>
      </c>
      <c r="E289" s="9" t="str">
        <f t="shared" si="4"/>
        <v>125-36-0.5-22</v>
      </c>
      <c r="F289" s="21">
        <v>6.8</v>
      </c>
    </row>
    <row r="290" spans="1:6" x14ac:dyDescent="0.25">
      <c r="A290" s="6">
        <v>125</v>
      </c>
      <c r="B290" s="6">
        <v>36</v>
      </c>
      <c r="C290" s="3">
        <v>0.5</v>
      </c>
      <c r="D290" s="6">
        <v>56</v>
      </c>
      <c r="E290" s="9" t="str">
        <f t="shared" si="4"/>
        <v>125-36-0.5-56</v>
      </c>
      <c r="F290" s="21">
        <v>17.350000000000001</v>
      </c>
    </row>
    <row r="291" spans="1:6" x14ac:dyDescent="0.25">
      <c r="A291" s="6">
        <v>125</v>
      </c>
      <c r="B291" s="6">
        <v>36</v>
      </c>
      <c r="C291" s="3">
        <v>0.5</v>
      </c>
      <c r="D291" s="6">
        <v>100</v>
      </c>
      <c r="E291" s="9" t="str">
        <f t="shared" si="4"/>
        <v>125-36-0.5-100</v>
      </c>
      <c r="F291" s="21">
        <v>44.02</v>
      </c>
    </row>
    <row r="292" spans="1:6" x14ac:dyDescent="0.25">
      <c r="A292" s="6">
        <v>125</v>
      </c>
      <c r="B292" s="6">
        <v>36</v>
      </c>
      <c r="C292" s="3">
        <v>1</v>
      </c>
      <c r="D292" s="6">
        <v>0</v>
      </c>
      <c r="E292" s="9" t="str">
        <f t="shared" si="4"/>
        <v>125-36-1-0</v>
      </c>
      <c r="F292" s="21">
        <v>1.274</v>
      </c>
    </row>
    <row r="293" spans="1:6" x14ac:dyDescent="0.25">
      <c r="A293" s="6">
        <v>125</v>
      </c>
      <c r="B293" s="6">
        <v>36</v>
      </c>
      <c r="C293" s="3">
        <v>1</v>
      </c>
      <c r="D293" s="6">
        <v>22</v>
      </c>
      <c r="E293" s="9" t="str">
        <f t="shared" si="4"/>
        <v>125-36-1-22</v>
      </c>
      <c r="F293" s="21">
        <v>7.032</v>
      </c>
    </row>
    <row r="294" spans="1:6" x14ac:dyDescent="0.25">
      <c r="A294" s="6">
        <v>125</v>
      </c>
      <c r="B294" s="6">
        <v>36</v>
      </c>
      <c r="C294" s="3">
        <v>1</v>
      </c>
      <c r="D294" s="6">
        <v>56</v>
      </c>
      <c r="E294" s="9" t="str">
        <f t="shared" si="4"/>
        <v>125-36-1-56</v>
      </c>
      <c r="F294" s="21">
        <v>18.760000000000002</v>
      </c>
    </row>
    <row r="295" spans="1:6" x14ac:dyDescent="0.25">
      <c r="A295" s="6">
        <v>125</v>
      </c>
      <c r="B295" s="6">
        <v>36</v>
      </c>
      <c r="C295" s="3">
        <v>1</v>
      </c>
      <c r="D295" s="6">
        <v>100</v>
      </c>
      <c r="E295" s="9" t="str">
        <f t="shared" si="4"/>
        <v>125-36-1-100</v>
      </c>
      <c r="F295" s="21">
        <v>70.02</v>
      </c>
    </row>
    <row r="296" spans="1:6" x14ac:dyDescent="0.25">
      <c r="A296" s="6">
        <v>125</v>
      </c>
      <c r="B296" s="6">
        <v>36</v>
      </c>
      <c r="C296" s="3">
        <v>2</v>
      </c>
      <c r="D296" s="6">
        <v>0</v>
      </c>
      <c r="E296" s="9" t="str">
        <f t="shared" si="4"/>
        <v>125-36-2-0</v>
      </c>
      <c r="F296" s="21">
        <v>1.33</v>
      </c>
    </row>
    <row r="297" spans="1:6" x14ac:dyDescent="0.25">
      <c r="A297" s="6">
        <v>125</v>
      </c>
      <c r="B297" s="6">
        <v>36</v>
      </c>
      <c r="C297" s="3">
        <v>2</v>
      </c>
      <c r="D297" s="6">
        <v>22</v>
      </c>
      <c r="E297" s="9" t="str">
        <f t="shared" si="4"/>
        <v>125-36-2-22</v>
      </c>
      <c r="F297" s="21">
        <v>7.6239999999999997</v>
      </c>
    </row>
    <row r="298" spans="1:6" x14ac:dyDescent="0.25">
      <c r="A298" s="6">
        <v>125</v>
      </c>
      <c r="B298" s="6">
        <v>36</v>
      </c>
      <c r="C298" s="3">
        <v>2</v>
      </c>
      <c r="D298" s="6">
        <v>56</v>
      </c>
      <c r="E298" s="9" t="str">
        <f t="shared" si="4"/>
        <v>125-36-2-56</v>
      </c>
      <c r="F298" s="21" t="s">
        <v>5</v>
      </c>
    </row>
    <row r="299" spans="1:6" x14ac:dyDescent="0.25">
      <c r="A299" s="6">
        <v>125</v>
      </c>
      <c r="B299" s="6">
        <v>36</v>
      </c>
      <c r="C299" s="3">
        <v>2</v>
      </c>
      <c r="D299" s="6">
        <v>100</v>
      </c>
      <c r="E299" s="9" t="str">
        <f t="shared" si="4"/>
        <v>125-36-2-100</v>
      </c>
      <c r="F299" s="21" t="s">
        <v>5</v>
      </c>
    </row>
    <row r="300" spans="1:6" x14ac:dyDescent="0.25">
      <c r="A300" s="6">
        <v>125</v>
      </c>
      <c r="B300" s="6">
        <v>36</v>
      </c>
      <c r="C300" s="3">
        <v>2.5</v>
      </c>
      <c r="D300" s="6">
        <v>0</v>
      </c>
      <c r="E300" s="9" t="str">
        <f t="shared" si="4"/>
        <v>125-36-2.5-0</v>
      </c>
      <c r="F300" s="21">
        <v>1.3480000000000001</v>
      </c>
    </row>
    <row r="301" spans="1:6" x14ac:dyDescent="0.25">
      <c r="A301" s="6">
        <v>125</v>
      </c>
      <c r="B301" s="6">
        <v>36</v>
      </c>
      <c r="C301" s="3">
        <v>2.5</v>
      </c>
      <c r="D301" s="6">
        <v>22</v>
      </c>
      <c r="E301" s="9" t="str">
        <f t="shared" si="4"/>
        <v>125-36-2.5-22</v>
      </c>
      <c r="F301" s="21">
        <v>7.7160000000000002</v>
      </c>
    </row>
    <row r="302" spans="1:6" x14ac:dyDescent="0.25">
      <c r="A302" s="6">
        <v>125</v>
      </c>
      <c r="B302" s="6">
        <v>36</v>
      </c>
      <c r="C302" s="3">
        <v>2.5</v>
      </c>
      <c r="D302" s="6">
        <v>56</v>
      </c>
      <c r="E302" s="9" t="str">
        <f t="shared" si="4"/>
        <v>125-36-2.5-56</v>
      </c>
      <c r="F302" s="21" t="s">
        <v>5</v>
      </c>
    </row>
    <row r="303" spans="1:6" x14ac:dyDescent="0.25">
      <c r="A303" s="6">
        <v>125</v>
      </c>
      <c r="B303" s="6">
        <v>36</v>
      </c>
      <c r="C303" s="3">
        <v>2.5</v>
      </c>
      <c r="D303" s="6">
        <v>100</v>
      </c>
      <c r="E303" s="9" t="str">
        <f t="shared" si="4"/>
        <v>125-36-2.5-100</v>
      </c>
      <c r="F303" s="21" t="s">
        <v>5</v>
      </c>
    </row>
    <row r="304" spans="1:6" x14ac:dyDescent="0.25">
      <c r="A304" s="6">
        <v>125</v>
      </c>
      <c r="B304" s="6">
        <v>48</v>
      </c>
      <c r="C304" s="3">
        <v>0</v>
      </c>
      <c r="D304" s="6">
        <v>0</v>
      </c>
      <c r="E304" s="9" t="str">
        <f t="shared" si="4"/>
        <v>125-48-0-0</v>
      </c>
      <c r="F304" s="21">
        <v>1.504</v>
      </c>
    </row>
    <row r="305" spans="1:6" x14ac:dyDescent="0.25">
      <c r="A305" s="6">
        <v>125</v>
      </c>
      <c r="B305" s="6">
        <v>48</v>
      </c>
      <c r="C305" s="3">
        <v>0</v>
      </c>
      <c r="D305" s="6">
        <v>22</v>
      </c>
      <c r="E305" s="9" t="str">
        <f t="shared" si="4"/>
        <v>125-48-0-22</v>
      </c>
      <c r="F305" s="21">
        <v>7.8040000000000003</v>
      </c>
    </row>
    <row r="306" spans="1:6" x14ac:dyDescent="0.25">
      <c r="A306" s="6">
        <v>125</v>
      </c>
      <c r="B306" s="6">
        <v>48</v>
      </c>
      <c r="C306" s="3">
        <v>0</v>
      </c>
      <c r="D306" s="6">
        <v>56</v>
      </c>
      <c r="E306" s="9" t="str">
        <f t="shared" si="4"/>
        <v>125-48-0-56</v>
      </c>
      <c r="F306" s="21">
        <v>18.82</v>
      </c>
    </row>
    <row r="307" spans="1:6" x14ac:dyDescent="0.25">
      <c r="A307" s="6">
        <v>125</v>
      </c>
      <c r="B307" s="6">
        <v>48</v>
      </c>
      <c r="C307" s="3">
        <v>0</v>
      </c>
      <c r="D307" s="6">
        <v>100</v>
      </c>
      <c r="E307" s="9" t="str">
        <f t="shared" si="4"/>
        <v>125-48-0-100</v>
      </c>
      <c r="F307" s="21">
        <v>38.6</v>
      </c>
    </row>
    <row r="308" spans="1:6" x14ac:dyDescent="0.25">
      <c r="A308" s="6">
        <v>125</v>
      </c>
      <c r="B308" s="6">
        <v>48</v>
      </c>
      <c r="C308" s="3">
        <v>0.5</v>
      </c>
      <c r="D308" s="6">
        <v>0</v>
      </c>
      <c r="E308" s="9" t="str">
        <f t="shared" si="4"/>
        <v>125-48-0.5-0</v>
      </c>
      <c r="F308" s="21">
        <v>1.496</v>
      </c>
    </row>
    <row r="309" spans="1:6" x14ac:dyDescent="0.25">
      <c r="A309" s="6">
        <v>125</v>
      </c>
      <c r="B309" s="6">
        <v>48</v>
      </c>
      <c r="C309" s="3">
        <v>0.5</v>
      </c>
      <c r="D309" s="6">
        <v>22</v>
      </c>
      <c r="E309" s="9" t="str">
        <f t="shared" si="4"/>
        <v>125-48-0.5-22</v>
      </c>
      <c r="F309" s="21">
        <v>8.1280000000000001</v>
      </c>
    </row>
    <row r="310" spans="1:6" x14ac:dyDescent="0.25">
      <c r="A310" s="6">
        <v>125</v>
      </c>
      <c r="B310" s="6">
        <v>48</v>
      </c>
      <c r="C310" s="3">
        <v>0.5</v>
      </c>
      <c r="D310" s="6">
        <v>56</v>
      </c>
      <c r="E310" s="9" t="str">
        <f t="shared" si="4"/>
        <v>125-48-0.5-56</v>
      </c>
      <c r="F310" s="21">
        <v>21.38</v>
      </c>
    </row>
    <row r="311" spans="1:6" x14ac:dyDescent="0.25">
      <c r="A311" s="6">
        <v>125</v>
      </c>
      <c r="B311" s="6">
        <v>48</v>
      </c>
      <c r="C311" s="3">
        <v>0.5</v>
      </c>
      <c r="D311" s="6">
        <v>100</v>
      </c>
      <c r="E311" s="9" t="str">
        <f t="shared" si="4"/>
        <v>125-48-0.5-100</v>
      </c>
      <c r="F311" s="21">
        <v>54.54</v>
      </c>
    </row>
    <row r="312" spans="1:6" x14ac:dyDescent="0.25">
      <c r="A312" s="6">
        <v>125</v>
      </c>
      <c r="B312" s="6">
        <v>48</v>
      </c>
      <c r="C312" s="3">
        <v>1</v>
      </c>
      <c r="D312" s="6">
        <v>0</v>
      </c>
      <c r="E312" s="9" t="str">
        <f t="shared" si="4"/>
        <v>125-48-1-0</v>
      </c>
      <c r="F312" s="21">
        <v>1.524</v>
      </c>
    </row>
    <row r="313" spans="1:6" x14ac:dyDescent="0.25">
      <c r="A313" s="6">
        <v>125</v>
      </c>
      <c r="B313" s="6">
        <v>48</v>
      </c>
      <c r="C313" s="3">
        <v>1</v>
      </c>
      <c r="D313" s="6">
        <v>22</v>
      </c>
      <c r="E313" s="9" t="str">
        <f t="shared" si="4"/>
        <v>125-48-1-22</v>
      </c>
      <c r="F313" s="21">
        <v>8.48</v>
      </c>
    </row>
    <row r="314" spans="1:6" x14ac:dyDescent="0.25">
      <c r="A314" s="6">
        <v>125</v>
      </c>
      <c r="B314" s="6">
        <v>48</v>
      </c>
      <c r="C314" s="3">
        <v>1</v>
      </c>
      <c r="D314" s="6">
        <v>56</v>
      </c>
      <c r="E314" s="9" t="str">
        <f t="shared" si="4"/>
        <v>125-48-1-56</v>
      </c>
      <c r="F314" s="21">
        <v>24.34</v>
      </c>
    </row>
    <row r="315" spans="1:6" x14ac:dyDescent="0.25">
      <c r="A315" s="6">
        <v>125</v>
      </c>
      <c r="B315" s="6">
        <v>48</v>
      </c>
      <c r="C315" s="3">
        <v>1</v>
      </c>
      <c r="D315" s="6">
        <v>100</v>
      </c>
      <c r="E315" s="9" t="str">
        <f t="shared" si="4"/>
        <v>125-48-1-100</v>
      </c>
      <c r="F315" s="21" t="s">
        <v>5</v>
      </c>
    </row>
    <row r="316" spans="1:6" x14ac:dyDescent="0.25">
      <c r="A316" s="6">
        <v>125</v>
      </c>
      <c r="B316" s="6">
        <v>48</v>
      </c>
      <c r="C316" s="3">
        <v>2</v>
      </c>
      <c r="D316" s="6">
        <v>0</v>
      </c>
      <c r="E316" s="9" t="str">
        <f t="shared" si="4"/>
        <v>125-48-2-0</v>
      </c>
      <c r="F316" s="21">
        <v>1.581</v>
      </c>
    </row>
    <row r="317" spans="1:6" x14ac:dyDescent="0.25">
      <c r="A317" s="6">
        <v>125</v>
      </c>
      <c r="B317" s="6">
        <v>48</v>
      </c>
      <c r="C317" s="3">
        <v>2</v>
      </c>
      <c r="D317" s="6">
        <v>22</v>
      </c>
      <c r="E317" s="9" t="str">
        <f t="shared" si="4"/>
        <v>125-48-2-22</v>
      </c>
      <c r="F317" s="21" t="s">
        <v>5</v>
      </c>
    </row>
    <row r="318" spans="1:6" x14ac:dyDescent="0.25">
      <c r="A318" s="6">
        <v>125</v>
      </c>
      <c r="B318" s="6">
        <v>48</v>
      </c>
      <c r="C318" s="3">
        <v>2</v>
      </c>
      <c r="D318" s="6">
        <v>56</v>
      </c>
      <c r="E318" s="9" t="str">
        <f t="shared" si="4"/>
        <v>125-48-2-56</v>
      </c>
      <c r="F318" s="21" t="s">
        <v>5</v>
      </c>
    </row>
    <row r="319" spans="1:6" x14ac:dyDescent="0.25">
      <c r="A319" s="6">
        <v>125</v>
      </c>
      <c r="B319" s="6">
        <v>48</v>
      </c>
      <c r="C319" s="3">
        <v>2</v>
      </c>
      <c r="D319" s="6">
        <v>100</v>
      </c>
      <c r="E319" s="9" t="str">
        <f t="shared" si="4"/>
        <v>125-48-2-100</v>
      </c>
      <c r="F319" s="21" t="s">
        <v>5</v>
      </c>
    </row>
    <row r="320" spans="1:6" x14ac:dyDescent="0.25">
      <c r="A320" s="6">
        <v>125</v>
      </c>
      <c r="B320" s="6">
        <v>48</v>
      </c>
      <c r="C320" s="3">
        <v>2.5</v>
      </c>
      <c r="D320" s="6">
        <v>0</v>
      </c>
      <c r="E320" s="9" t="str">
        <f t="shared" si="4"/>
        <v>125-48-2.5-0</v>
      </c>
      <c r="F320" s="21">
        <v>1.601</v>
      </c>
    </row>
    <row r="321" spans="1:6" x14ac:dyDescent="0.25">
      <c r="A321" s="6">
        <v>125</v>
      </c>
      <c r="B321" s="6">
        <v>48</v>
      </c>
      <c r="C321" s="3">
        <v>2.5</v>
      </c>
      <c r="D321" s="6">
        <v>22</v>
      </c>
      <c r="E321" s="9" t="str">
        <f t="shared" si="4"/>
        <v>125-48-2.5-22</v>
      </c>
      <c r="F321" s="21" t="s">
        <v>5</v>
      </c>
    </row>
    <row r="322" spans="1:6" x14ac:dyDescent="0.25">
      <c r="A322" s="6">
        <v>125</v>
      </c>
      <c r="B322" s="6">
        <v>48</v>
      </c>
      <c r="C322" s="3">
        <v>2.5</v>
      </c>
      <c r="D322" s="6">
        <v>56</v>
      </c>
      <c r="E322" s="9" t="str">
        <f t="shared" si="4"/>
        <v>125-48-2.5-56</v>
      </c>
      <c r="F322" s="21" t="s">
        <v>5</v>
      </c>
    </row>
    <row r="323" spans="1:6" x14ac:dyDescent="0.25">
      <c r="A323" s="6">
        <v>125</v>
      </c>
      <c r="B323" s="6">
        <v>48</v>
      </c>
      <c r="C323" s="3">
        <v>2.5</v>
      </c>
      <c r="D323" s="63">
        <v>100</v>
      </c>
      <c r="E323" s="64" t="str">
        <f t="shared" si="4"/>
        <v>125-48-2.5-100</v>
      </c>
      <c r="F323" s="65" t="s">
        <v>5</v>
      </c>
    </row>
    <row r="324" spans="1:6" x14ac:dyDescent="0.25">
      <c r="A324" s="129" t="s">
        <v>71</v>
      </c>
      <c r="B324" s="129"/>
      <c r="C324" s="129"/>
      <c r="D324" s="10"/>
      <c r="E324" s="128" t="s">
        <v>72</v>
      </c>
      <c r="F324" s="128"/>
    </row>
    <row r="325" spans="1:6" x14ac:dyDescent="0.25">
      <c r="A325" s="61" t="s">
        <v>73</v>
      </c>
      <c r="B325" t="s">
        <v>74</v>
      </c>
      <c r="C325" s="61" t="s">
        <v>75</v>
      </c>
      <c r="D325"/>
      <c r="E325" s="61" t="s">
        <v>76</v>
      </c>
      <c r="F325" s="61" t="s">
        <v>75</v>
      </c>
    </row>
    <row r="326" spans="1:6" x14ac:dyDescent="0.25">
      <c r="A326" s="9" t="s">
        <v>34</v>
      </c>
      <c r="B326" s="9">
        <v>2</v>
      </c>
      <c r="C326" s="21">
        <v>51.1</v>
      </c>
      <c r="D326"/>
      <c r="E326" s="9" t="s">
        <v>69</v>
      </c>
      <c r="F326" s="21">
        <v>51.1</v>
      </c>
    </row>
    <row r="327" spans="1:6" x14ac:dyDescent="0.25">
      <c r="A327" s="9" t="s">
        <v>35</v>
      </c>
      <c r="B327" s="9">
        <v>2</v>
      </c>
      <c r="C327" s="21">
        <v>22.54</v>
      </c>
      <c r="D327"/>
      <c r="E327" s="9" t="s">
        <v>70</v>
      </c>
      <c r="F327" s="21">
        <v>22.54</v>
      </c>
    </row>
    <row r="328" spans="1:6" x14ac:dyDescent="0.25">
      <c r="A328" s="9" t="s">
        <v>36</v>
      </c>
      <c r="B328" s="9">
        <v>1.5</v>
      </c>
      <c r="C328" s="21">
        <v>58.65</v>
      </c>
      <c r="D328"/>
      <c r="E328" s="9" t="s">
        <v>62</v>
      </c>
      <c r="F328" s="21">
        <v>58.65</v>
      </c>
    </row>
    <row r="329" spans="1:6" x14ac:dyDescent="0.25">
      <c r="A329" s="9" t="s">
        <v>37</v>
      </c>
      <c r="B329" s="9">
        <v>1.5</v>
      </c>
      <c r="C329" s="21">
        <v>58.65</v>
      </c>
      <c r="D329"/>
      <c r="E329" s="9" t="s">
        <v>62</v>
      </c>
      <c r="F329" s="21">
        <v>58.65</v>
      </c>
    </row>
    <row r="330" spans="1:6" x14ac:dyDescent="0.25">
      <c r="A330" s="9" t="s">
        <v>38</v>
      </c>
      <c r="B330" s="9">
        <v>1.8</v>
      </c>
      <c r="C330" s="21">
        <v>71.11</v>
      </c>
      <c r="D330"/>
      <c r="E330" s="9" t="s">
        <v>63</v>
      </c>
      <c r="F330" s="21">
        <v>71.11</v>
      </c>
    </row>
    <row r="331" spans="1:6" x14ac:dyDescent="0.25">
      <c r="A331" s="9" t="s">
        <v>39</v>
      </c>
      <c r="B331" s="9">
        <v>1.8</v>
      </c>
      <c r="C331" s="21">
        <v>71.11</v>
      </c>
      <c r="D331"/>
      <c r="E331" s="9" t="s">
        <v>63</v>
      </c>
      <c r="F331" s="21">
        <v>71.11</v>
      </c>
    </row>
    <row r="332" spans="1:6" x14ac:dyDescent="0.25">
      <c r="A332" s="9" t="s">
        <v>40</v>
      </c>
      <c r="B332" s="9">
        <v>1.6</v>
      </c>
      <c r="C332" s="21">
        <v>22.76</v>
      </c>
      <c r="D332"/>
      <c r="E332" s="9" t="s">
        <v>64</v>
      </c>
      <c r="F332" s="21">
        <v>22.76</v>
      </c>
    </row>
    <row r="333" spans="1:6" x14ac:dyDescent="0.25">
      <c r="A333" s="9" t="s">
        <v>41</v>
      </c>
      <c r="B333" s="9">
        <v>1.6</v>
      </c>
      <c r="C333" s="21">
        <v>22.76</v>
      </c>
      <c r="D333"/>
      <c r="E333" s="9" t="s">
        <v>64</v>
      </c>
      <c r="F333" s="21">
        <v>22.76</v>
      </c>
    </row>
    <row r="334" spans="1:6" x14ac:dyDescent="0.25">
      <c r="A334" s="9" t="s">
        <v>43</v>
      </c>
      <c r="B334" s="9">
        <v>1.1000000000000001</v>
      </c>
      <c r="C334" s="21">
        <v>84.424999999999997</v>
      </c>
      <c r="D334"/>
      <c r="E334" s="9" t="s">
        <v>65</v>
      </c>
      <c r="F334" s="21">
        <v>84.424999999999997</v>
      </c>
    </row>
    <row r="335" spans="1:6" x14ac:dyDescent="0.25">
      <c r="A335" s="9" t="s">
        <v>42</v>
      </c>
      <c r="B335" s="9">
        <v>1.1000000000000001</v>
      </c>
      <c r="C335" s="21">
        <v>84.424999999999997</v>
      </c>
      <c r="D335"/>
      <c r="E335" s="9" t="s">
        <v>65</v>
      </c>
      <c r="F335" s="21">
        <v>84.424999999999997</v>
      </c>
    </row>
    <row r="336" spans="1:6" x14ac:dyDescent="0.25">
      <c r="A336" s="9" t="s">
        <v>44</v>
      </c>
      <c r="B336" s="9">
        <v>1.6</v>
      </c>
      <c r="C336" s="21">
        <v>9.09</v>
      </c>
      <c r="D336"/>
      <c r="E336" s="9" t="s">
        <v>66</v>
      </c>
      <c r="F336" s="21">
        <v>9.09</v>
      </c>
    </row>
    <row r="337" spans="1:6" x14ac:dyDescent="0.25">
      <c r="A337" s="9" t="s">
        <v>45</v>
      </c>
      <c r="B337" s="9">
        <v>1.6</v>
      </c>
      <c r="C337" s="21">
        <v>9.09</v>
      </c>
      <c r="D337"/>
      <c r="E337" s="9" t="s">
        <v>66</v>
      </c>
      <c r="F337" s="21">
        <v>9.09</v>
      </c>
    </row>
    <row r="338" spans="1:6" x14ac:dyDescent="0.25">
      <c r="A338" s="9" t="s">
        <v>46</v>
      </c>
      <c r="B338" s="9">
        <v>1.1000000000000001</v>
      </c>
      <c r="C338" s="21">
        <v>26.79</v>
      </c>
      <c r="D338"/>
      <c r="E338" s="9" t="s">
        <v>67</v>
      </c>
      <c r="F338" s="21">
        <v>26.79</v>
      </c>
    </row>
    <row r="339" spans="1:6" x14ac:dyDescent="0.25">
      <c r="A339" s="9" t="s">
        <v>47</v>
      </c>
      <c r="B339" s="9">
        <v>1.1000000000000001</v>
      </c>
      <c r="C339" s="21">
        <v>26.79</v>
      </c>
      <c r="D339"/>
      <c r="E339" s="9" t="s">
        <v>67</v>
      </c>
      <c r="F339" s="21">
        <v>26.79</v>
      </c>
    </row>
    <row r="340" spans="1:6" x14ac:dyDescent="0.25">
      <c r="A340" s="9" t="s">
        <v>48</v>
      </c>
      <c r="B340" s="9">
        <v>0.8</v>
      </c>
      <c r="C340" s="21">
        <v>99.3</v>
      </c>
      <c r="D340"/>
      <c r="E340" s="9" t="s">
        <v>68</v>
      </c>
      <c r="F340" s="21">
        <v>99.3</v>
      </c>
    </row>
    <row r="341" spans="1:6" x14ac:dyDescent="0.25">
      <c r="A341" s="9" t="s">
        <v>49</v>
      </c>
      <c r="B341" s="9">
        <v>0.8</v>
      </c>
      <c r="C341" s="21">
        <v>99.3</v>
      </c>
      <c r="D341"/>
      <c r="E341" s="9" t="s">
        <v>68</v>
      </c>
      <c r="F341" s="21">
        <v>99.3</v>
      </c>
    </row>
    <row r="342" spans="1:6" x14ac:dyDescent="0.25">
      <c r="A342" s="9" t="s">
        <v>50</v>
      </c>
      <c r="B342" s="9">
        <v>0.8</v>
      </c>
      <c r="C342" s="21">
        <v>99.3</v>
      </c>
      <c r="D342"/>
      <c r="E342" s="9" t="s">
        <v>68</v>
      </c>
      <c r="F342" s="21">
        <v>99.3</v>
      </c>
    </row>
    <row r="343" spans="1:6" x14ac:dyDescent="0.25">
      <c r="B343"/>
      <c r="C343"/>
      <c r="D343"/>
      <c r="E343"/>
    </row>
    <row r="344" spans="1:6" x14ac:dyDescent="0.25">
      <c r="C344"/>
      <c r="D344"/>
      <c r="E344"/>
    </row>
    <row r="345" spans="1:6" x14ac:dyDescent="0.25">
      <c r="C345"/>
      <c r="D345"/>
      <c r="E345"/>
    </row>
    <row r="346" spans="1:6" x14ac:dyDescent="0.25">
      <c r="C346"/>
      <c r="D346"/>
      <c r="E346"/>
    </row>
    <row r="347" spans="1:6" x14ac:dyDescent="0.25">
      <c r="C347"/>
      <c r="D347"/>
      <c r="E347"/>
    </row>
    <row r="348" spans="1:6" x14ac:dyDescent="0.25">
      <c r="C348"/>
      <c r="D348"/>
      <c r="E348"/>
    </row>
    <row r="349" spans="1:6" x14ac:dyDescent="0.25">
      <c r="C349"/>
      <c r="D349"/>
      <c r="E349"/>
    </row>
    <row r="350" spans="1:6" x14ac:dyDescent="0.25">
      <c r="C350"/>
      <c r="D350"/>
      <c r="E350"/>
    </row>
    <row r="351" spans="1:6" x14ac:dyDescent="0.25">
      <c r="C351"/>
      <c r="D351"/>
      <c r="E351"/>
    </row>
    <row r="352" spans="1:6" x14ac:dyDescent="0.25">
      <c r="C352"/>
      <c r="D352"/>
      <c r="E352"/>
    </row>
    <row r="353" spans="2:5" x14ac:dyDescent="0.25">
      <c r="C353"/>
      <c r="D353"/>
      <c r="E353"/>
    </row>
    <row r="354" spans="2:5" x14ac:dyDescent="0.25">
      <c r="C354"/>
      <c r="D354"/>
      <c r="E354"/>
    </row>
    <row r="355" spans="2:5" x14ac:dyDescent="0.25">
      <c r="C355"/>
      <c r="D355"/>
      <c r="E355"/>
    </row>
    <row r="356" spans="2:5" x14ac:dyDescent="0.25">
      <c r="C356"/>
      <c r="D356"/>
      <c r="E356"/>
    </row>
    <row r="357" spans="2:5" x14ac:dyDescent="0.25">
      <c r="C357"/>
      <c r="D357"/>
      <c r="E357"/>
    </row>
    <row r="358" spans="2:5" x14ac:dyDescent="0.25">
      <c r="C358"/>
      <c r="D358"/>
      <c r="E358"/>
    </row>
    <row r="359" spans="2:5" x14ac:dyDescent="0.25">
      <c r="C359"/>
      <c r="D359"/>
      <c r="E359"/>
    </row>
    <row r="360" spans="2:5" x14ac:dyDescent="0.25">
      <c r="C360"/>
      <c r="D360"/>
      <c r="E360"/>
    </row>
    <row r="361" spans="2:5" x14ac:dyDescent="0.25">
      <c r="C361"/>
      <c r="D361"/>
      <c r="E361"/>
    </row>
    <row r="362" spans="2:5" x14ac:dyDescent="0.25">
      <c r="C362"/>
      <c r="D362"/>
      <c r="E362"/>
    </row>
    <row r="363" spans="2:5" x14ac:dyDescent="0.25">
      <c r="B363"/>
      <c r="C363"/>
      <c r="D363"/>
      <c r="E363"/>
    </row>
    <row r="364" spans="2:5" x14ac:dyDescent="0.25">
      <c r="B364"/>
      <c r="C364"/>
      <c r="D364"/>
      <c r="E364"/>
    </row>
    <row r="365" spans="2:5" x14ac:dyDescent="0.25">
      <c r="B365"/>
      <c r="C365"/>
      <c r="D365"/>
      <c r="E365"/>
    </row>
    <row r="366" spans="2:5" x14ac:dyDescent="0.25">
      <c r="B366"/>
      <c r="C366"/>
      <c r="D366"/>
      <c r="E366"/>
    </row>
    <row r="367" spans="2:5" x14ac:dyDescent="0.25">
      <c r="B367"/>
      <c r="C367"/>
      <c r="D367"/>
      <c r="E367"/>
    </row>
    <row r="368" spans="2:5" x14ac:dyDescent="0.25">
      <c r="B368"/>
      <c r="C368"/>
      <c r="D368"/>
      <c r="E368"/>
    </row>
    <row r="369" spans="2:5" x14ac:dyDescent="0.25">
      <c r="B369"/>
      <c r="C369"/>
      <c r="D369"/>
      <c r="E369"/>
    </row>
    <row r="370" spans="2:5" x14ac:dyDescent="0.25">
      <c r="B370"/>
      <c r="C370"/>
      <c r="D370"/>
      <c r="E370"/>
    </row>
    <row r="371" spans="2:5" x14ac:dyDescent="0.25">
      <c r="B371"/>
      <c r="C371"/>
      <c r="D371"/>
      <c r="E371"/>
    </row>
    <row r="372" spans="2:5" x14ac:dyDescent="0.25">
      <c r="B372"/>
      <c r="C372"/>
      <c r="D372"/>
      <c r="E372"/>
    </row>
    <row r="373" spans="2:5" x14ac:dyDescent="0.25">
      <c r="B373"/>
      <c r="C373"/>
      <c r="D373"/>
      <c r="E373"/>
    </row>
    <row r="374" spans="2:5" x14ac:dyDescent="0.25">
      <c r="B374"/>
      <c r="C374"/>
      <c r="D374"/>
      <c r="E374"/>
    </row>
    <row r="375" spans="2:5" x14ac:dyDescent="0.25">
      <c r="B375"/>
      <c r="C375"/>
      <c r="D375"/>
      <c r="E375"/>
    </row>
    <row r="376" spans="2:5" x14ac:dyDescent="0.25">
      <c r="B376"/>
      <c r="C376"/>
      <c r="D376"/>
      <c r="E376"/>
    </row>
    <row r="377" spans="2:5" x14ac:dyDescent="0.25">
      <c r="B377"/>
      <c r="C377"/>
      <c r="D377"/>
      <c r="E377"/>
    </row>
    <row r="378" spans="2:5" x14ac:dyDescent="0.25">
      <c r="B378"/>
      <c r="C378"/>
      <c r="D378"/>
      <c r="E378"/>
    </row>
    <row r="379" spans="2:5" x14ac:dyDescent="0.25">
      <c r="B379"/>
      <c r="C379"/>
      <c r="D379"/>
      <c r="E379"/>
    </row>
    <row r="380" spans="2:5" x14ac:dyDescent="0.25">
      <c r="B380"/>
      <c r="C380"/>
      <c r="D380"/>
      <c r="E380"/>
    </row>
    <row r="381" spans="2:5" x14ac:dyDescent="0.25">
      <c r="B381"/>
      <c r="C381"/>
      <c r="D381"/>
      <c r="E381"/>
    </row>
    <row r="382" spans="2:5" x14ac:dyDescent="0.25">
      <c r="B382"/>
      <c r="C382"/>
      <c r="D382"/>
      <c r="E382"/>
    </row>
    <row r="383" spans="2:5" x14ac:dyDescent="0.25">
      <c r="B383"/>
      <c r="C383"/>
      <c r="D383"/>
      <c r="E383"/>
    </row>
    <row r="384" spans="2:5" x14ac:dyDescent="0.25">
      <c r="B384"/>
      <c r="C384"/>
      <c r="D384"/>
      <c r="E384"/>
    </row>
    <row r="385" spans="2:5" x14ac:dyDescent="0.25">
      <c r="B385"/>
      <c r="C385"/>
      <c r="D385"/>
      <c r="E385"/>
    </row>
    <row r="386" spans="2:5" x14ac:dyDescent="0.25">
      <c r="B386"/>
      <c r="C386"/>
      <c r="D386"/>
      <c r="E386"/>
    </row>
    <row r="387" spans="2:5" x14ac:dyDescent="0.25">
      <c r="B387"/>
      <c r="C387"/>
      <c r="D387"/>
      <c r="E387"/>
    </row>
    <row r="388" spans="2:5" x14ac:dyDescent="0.25">
      <c r="B388"/>
      <c r="C388"/>
      <c r="D388"/>
      <c r="E388"/>
    </row>
    <row r="389" spans="2:5" x14ac:dyDescent="0.25">
      <c r="B389"/>
      <c r="C389"/>
      <c r="D389"/>
      <c r="E389"/>
    </row>
    <row r="390" spans="2:5" x14ac:dyDescent="0.25">
      <c r="B390"/>
      <c r="C390"/>
      <c r="D390"/>
      <c r="E390"/>
    </row>
    <row r="391" spans="2:5" x14ac:dyDescent="0.25">
      <c r="B391"/>
      <c r="C391"/>
      <c r="D391"/>
      <c r="E391"/>
    </row>
    <row r="392" spans="2:5" x14ac:dyDescent="0.25">
      <c r="B392"/>
      <c r="C392"/>
      <c r="D392"/>
      <c r="E392"/>
    </row>
    <row r="393" spans="2:5" x14ac:dyDescent="0.25">
      <c r="B393"/>
      <c r="C393"/>
      <c r="D393"/>
      <c r="E393"/>
    </row>
    <row r="394" spans="2:5" x14ac:dyDescent="0.25">
      <c r="B394"/>
      <c r="C394"/>
      <c r="D394"/>
      <c r="E394"/>
    </row>
    <row r="395" spans="2:5" x14ac:dyDescent="0.25">
      <c r="B395"/>
      <c r="C395"/>
      <c r="D395"/>
      <c r="E395"/>
    </row>
    <row r="396" spans="2:5" x14ac:dyDescent="0.25">
      <c r="B396"/>
      <c r="C396"/>
      <c r="D396"/>
      <c r="E396"/>
    </row>
    <row r="397" spans="2:5" x14ac:dyDescent="0.25">
      <c r="B397"/>
      <c r="C397"/>
      <c r="D397"/>
      <c r="E397"/>
    </row>
    <row r="398" spans="2:5" x14ac:dyDescent="0.25">
      <c r="B398"/>
      <c r="C398"/>
      <c r="D398"/>
      <c r="E398"/>
    </row>
    <row r="399" spans="2:5" x14ac:dyDescent="0.25">
      <c r="B399"/>
      <c r="C399"/>
      <c r="D399"/>
      <c r="E399"/>
    </row>
    <row r="400" spans="2:5" x14ac:dyDescent="0.25">
      <c r="B400"/>
      <c r="C400"/>
      <c r="D400"/>
      <c r="E400"/>
    </row>
    <row r="401" spans="2:5" x14ac:dyDescent="0.25">
      <c r="B401"/>
      <c r="C401"/>
      <c r="D401"/>
      <c r="E401"/>
    </row>
    <row r="402" spans="2:5" x14ac:dyDescent="0.25">
      <c r="B402"/>
      <c r="C402"/>
      <c r="D402"/>
      <c r="E402"/>
    </row>
    <row r="403" spans="2:5" x14ac:dyDescent="0.25">
      <c r="B403"/>
      <c r="C403"/>
      <c r="D403"/>
      <c r="E403"/>
    </row>
    <row r="404" spans="2:5" x14ac:dyDescent="0.25">
      <c r="B404"/>
      <c r="C404"/>
      <c r="D404"/>
      <c r="E404"/>
    </row>
    <row r="405" spans="2:5" x14ac:dyDescent="0.25">
      <c r="B405"/>
      <c r="C405"/>
      <c r="D405"/>
      <c r="E405"/>
    </row>
    <row r="406" spans="2:5" x14ac:dyDescent="0.25">
      <c r="B406"/>
      <c r="C406"/>
      <c r="D406"/>
      <c r="E406"/>
    </row>
    <row r="407" spans="2:5" x14ac:dyDescent="0.25">
      <c r="B407"/>
      <c r="C407"/>
      <c r="D407"/>
      <c r="E407"/>
    </row>
    <row r="408" spans="2:5" x14ac:dyDescent="0.25">
      <c r="B408"/>
      <c r="C408"/>
      <c r="D408"/>
      <c r="E408"/>
    </row>
    <row r="409" spans="2:5" x14ac:dyDescent="0.25">
      <c r="B409"/>
      <c r="C409"/>
      <c r="D409"/>
      <c r="E409"/>
    </row>
    <row r="410" spans="2:5" x14ac:dyDescent="0.25">
      <c r="B410"/>
      <c r="C410"/>
      <c r="D410"/>
      <c r="E410"/>
    </row>
    <row r="411" spans="2:5" x14ac:dyDescent="0.25">
      <c r="B411"/>
      <c r="C411"/>
      <c r="D411"/>
      <c r="E411"/>
    </row>
    <row r="412" spans="2:5" x14ac:dyDescent="0.25">
      <c r="B412"/>
      <c r="C412"/>
      <c r="D412"/>
      <c r="E412"/>
    </row>
    <row r="413" spans="2:5" x14ac:dyDescent="0.25">
      <c r="B413"/>
      <c r="C413"/>
      <c r="D413"/>
      <c r="E413"/>
    </row>
    <row r="414" spans="2:5" x14ac:dyDescent="0.25">
      <c r="B414"/>
      <c r="C414"/>
      <c r="D414"/>
      <c r="E414"/>
    </row>
    <row r="415" spans="2:5" x14ac:dyDescent="0.25">
      <c r="B415"/>
      <c r="C415"/>
      <c r="D415"/>
      <c r="E415"/>
    </row>
    <row r="416" spans="2:5" x14ac:dyDescent="0.25">
      <c r="B416"/>
      <c r="C416"/>
      <c r="D416"/>
      <c r="E416"/>
    </row>
    <row r="417" spans="2:5" x14ac:dyDescent="0.25">
      <c r="B417"/>
      <c r="C417"/>
      <c r="D417"/>
      <c r="E417"/>
    </row>
    <row r="418" spans="2:5" x14ac:dyDescent="0.25">
      <c r="B418"/>
      <c r="C418"/>
      <c r="D418"/>
      <c r="E418"/>
    </row>
    <row r="419" spans="2:5" x14ac:dyDescent="0.25">
      <c r="B419"/>
      <c r="C419"/>
      <c r="D419"/>
      <c r="E419"/>
    </row>
    <row r="420" spans="2:5" x14ac:dyDescent="0.25">
      <c r="B420"/>
      <c r="C420"/>
      <c r="D420"/>
      <c r="E420"/>
    </row>
    <row r="421" spans="2:5" x14ac:dyDescent="0.25">
      <c r="B421"/>
      <c r="C421"/>
      <c r="D421"/>
      <c r="E421"/>
    </row>
    <row r="422" spans="2:5" x14ac:dyDescent="0.25">
      <c r="B422"/>
      <c r="C422"/>
      <c r="D422"/>
      <c r="E422"/>
    </row>
    <row r="423" spans="2:5" x14ac:dyDescent="0.25">
      <c r="B423"/>
      <c r="C423"/>
      <c r="D423"/>
      <c r="E423"/>
    </row>
    <row r="424" spans="2:5" x14ac:dyDescent="0.25">
      <c r="B424"/>
      <c r="C424"/>
      <c r="D424"/>
      <c r="E424"/>
    </row>
    <row r="425" spans="2:5" x14ac:dyDescent="0.25">
      <c r="B425"/>
      <c r="C425"/>
      <c r="D425"/>
      <c r="E425"/>
    </row>
    <row r="426" spans="2:5" x14ac:dyDescent="0.25">
      <c r="B426"/>
      <c r="C426"/>
      <c r="D426"/>
      <c r="E426"/>
    </row>
    <row r="427" spans="2:5" x14ac:dyDescent="0.25">
      <c r="B427"/>
      <c r="C427"/>
      <c r="D427"/>
      <c r="E427"/>
    </row>
    <row r="428" spans="2:5" x14ac:dyDescent="0.25">
      <c r="B428"/>
      <c r="C428"/>
      <c r="D428"/>
      <c r="E428"/>
    </row>
    <row r="429" spans="2:5" x14ac:dyDescent="0.25">
      <c r="B429"/>
      <c r="C429"/>
      <c r="D429"/>
      <c r="E429"/>
    </row>
    <row r="430" spans="2:5" x14ac:dyDescent="0.25">
      <c r="B430"/>
      <c r="C430"/>
      <c r="D430"/>
      <c r="E430"/>
    </row>
    <row r="431" spans="2:5" x14ac:dyDescent="0.25">
      <c r="B431"/>
      <c r="C431"/>
      <c r="D431"/>
      <c r="E431"/>
    </row>
    <row r="432" spans="2:5" x14ac:dyDescent="0.25">
      <c r="B432"/>
      <c r="C432"/>
      <c r="D432"/>
      <c r="E432"/>
    </row>
    <row r="433" spans="2:5" x14ac:dyDescent="0.25">
      <c r="B433"/>
      <c r="C433"/>
      <c r="D433"/>
      <c r="E433"/>
    </row>
    <row r="434" spans="2:5" x14ac:dyDescent="0.25">
      <c r="B434"/>
      <c r="C434"/>
      <c r="D434"/>
      <c r="E434"/>
    </row>
    <row r="435" spans="2:5" x14ac:dyDescent="0.25">
      <c r="B435"/>
      <c r="C435"/>
      <c r="D435"/>
      <c r="E435"/>
    </row>
    <row r="436" spans="2:5" x14ac:dyDescent="0.25">
      <c r="B436"/>
      <c r="C436"/>
      <c r="D436"/>
      <c r="E436"/>
    </row>
    <row r="437" spans="2:5" x14ac:dyDescent="0.25">
      <c r="B437"/>
      <c r="C437"/>
      <c r="D437"/>
      <c r="E437"/>
    </row>
    <row r="438" spans="2:5" x14ac:dyDescent="0.25">
      <c r="B438"/>
      <c r="C438"/>
      <c r="D438"/>
      <c r="E438"/>
    </row>
    <row r="439" spans="2:5" x14ac:dyDescent="0.25">
      <c r="B439"/>
      <c r="C439"/>
      <c r="D439"/>
      <c r="E439"/>
    </row>
    <row r="440" spans="2:5" x14ac:dyDescent="0.25">
      <c r="B440"/>
      <c r="C440"/>
      <c r="D440"/>
      <c r="E440"/>
    </row>
    <row r="441" spans="2:5" x14ac:dyDescent="0.25">
      <c r="B441"/>
      <c r="C441"/>
      <c r="D441"/>
      <c r="E441"/>
    </row>
    <row r="442" spans="2:5" x14ac:dyDescent="0.25">
      <c r="B442"/>
      <c r="C442"/>
      <c r="D442"/>
      <c r="E442"/>
    </row>
    <row r="443" spans="2:5" x14ac:dyDescent="0.25">
      <c r="B443"/>
      <c r="C443"/>
      <c r="D443"/>
      <c r="E443"/>
    </row>
    <row r="444" spans="2:5" x14ac:dyDescent="0.25">
      <c r="B444"/>
      <c r="C444"/>
      <c r="D444"/>
      <c r="E444"/>
    </row>
    <row r="445" spans="2:5" x14ac:dyDescent="0.25">
      <c r="B445"/>
      <c r="C445"/>
      <c r="D445"/>
      <c r="E445"/>
    </row>
    <row r="446" spans="2:5" x14ac:dyDescent="0.25">
      <c r="B446"/>
      <c r="C446"/>
      <c r="D446"/>
      <c r="E446"/>
    </row>
    <row r="447" spans="2:5" x14ac:dyDescent="0.25">
      <c r="B447"/>
      <c r="C447"/>
      <c r="D447"/>
      <c r="E447"/>
    </row>
    <row r="448" spans="2:5" x14ac:dyDescent="0.25">
      <c r="B448"/>
      <c r="C448"/>
      <c r="D448"/>
      <c r="E448"/>
    </row>
    <row r="449" spans="2:5" x14ac:dyDescent="0.25">
      <c r="B449"/>
      <c r="C449"/>
      <c r="D449"/>
      <c r="E449"/>
    </row>
    <row r="450" spans="2:5" x14ac:dyDescent="0.25">
      <c r="B450"/>
      <c r="C450"/>
      <c r="D450"/>
      <c r="E450"/>
    </row>
    <row r="451" spans="2:5" x14ac:dyDescent="0.25">
      <c r="B451"/>
      <c r="C451"/>
      <c r="D451"/>
      <c r="E451"/>
    </row>
    <row r="452" spans="2:5" x14ac:dyDescent="0.25">
      <c r="B452"/>
      <c r="C452"/>
      <c r="D452"/>
      <c r="E452"/>
    </row>
    <row r="453" spans="2:5" x14ac:dyDescent="0.25">
      <c r="B453"/>
      <c r="C453"/>
      <c r="D453"/>
      <c r="E453"/>
    </row>
    <row r="454" spans="2:5" x14ac:dyDescent="0.25">
      <c r="B454"/>
      <c r="C454"/>
      <c r="D454"/>
      <c r="E454"/>
    </row>
    <row r="455" spans="2:5" x14ac:dyDescent="0.25">
      <c r="B455"/>
      <c r="C455"/>
      <c r="D455"/>
      <c r="E455"/>
    </row>
    <row r="456" spans="2:5" x14ac:dyDescent="0.25">
      <c r="B456"/>
      <c r="C456"/>
      <c r="D456"/>
      <c r="E456"/>
    </row>
    <row r="457" spans="2:5" x14ac:dyDescent="0.25">
      <c r="B457"/>
      <c r="C457"/>
      <c r="D457"/>
      <c r="E457"/>
    </row>
    <row r="458" spans="2:5" x14ac:dyDescent="0.25">
      <c r="B458"/>
      <c r="C458"/>
      <c r="D458"/>
      <c r="E458"/>
    </row>
    <row r="459" spans="2:5" x14ac:dyDescent="0.25">
      <c r="B459"/>
      <c r="C459"/>
      <c r="D459"/>
      <c r="E459"/>
    </row>
    <row r="460" spans="2:5" x14ac:dyDescent="0.25">
      <c r="B460"/>
      <c r="C460"/>
      <c r="D460"/>
      <c r="E460"/>
    </row>
    <row r="461" spans="2:5" x14ac:dyDescent="0.25">
      <c r="B461"/>
      <c r="C461"/>
      <c r="D461"/>
      <c r="E461"/>
    </row>
    <row r="462" spans="2:5" x14ac:dyDescent="0.25">
      <c r="B462"/>
      <c r="C462"/>
      <c r="D462"/>
      <c r="E462"/>
    </row>
    <row r="463" spans="2:5" x14ac:dyDescent="0.25">
      <c r="B463"/>
      <c r="C463"/>
      <c r="D463"/>
      <c r="E463"/>
    </row>
    <row r="464" spans="2:5" x14ac:dyDescent="0.25">
      <c r="B464"/>
      <c r="C464"/>
      <c r="D464"/>
      <c r="E464"/>
    </row>
    <row r="465" spans="2:5" x14ac:dyDescent="0.25">
      <c r="B465"/>
      <c r="C465"/>
      <c r="D465"/>
      <c r="E465"/>
    </row>
    <row r="466" spans="2:5" x14ac:dyDescent="0.25">
      <c r="B466"/>
      <c r="C466"/>
      <c r="D466"/>
      <c r="E466"/>
    </row>
    <row r="467" spans="2:5" x14ac:dyDescent="0.25">
      <c r="B467"/>
      <c r="C467"/>
      <c r="D467"/>
      <c r="E467"/>
    </row>
    <row r="468" spans="2:5" x14ac:dyDescent="0.25">
      <c r="B468"/>
      <c r="C468"/>
      <c r="D468"/>
      <c r="E468"/>
    </row>
    <row r="469" spans="2:5" x14ac:dyDescent="0.25">
      <c r="B469"/>
      <c r="C469"/>
      <c r="D469"/>
      <c r="E469"/>
    </row>
    <row r="470" spans="2:5" x14ac:dyDescent="0.25">
      <c r="B470"/>
      <c r="C470"/>
      <c r="D470"/>
      <c r="E470"/>
    </row>
    <row r="471" spans="2:5" x14ac:dyDescent="0.25">
      <c r="B471"/>
      <c r="C471"/>
      <c r="D471"/>
      <c r="E471"/>
    </row>
    <row r="472" spans="2:5" x14ac:dyDescent="0.25">
      <c r="B472"/>
      <c r="C472"/>
      <c r="D472"/>
      <c r="E472"/>
    </row>
    <row r="473" spans="2:5" x14ac:dyDescent="0.25">
      <c r="B473"/>
      <c r="C473"/>
      <c r="D473"/>
      <c r="E473"/>
    </row>
    <row r="474" spans="2:5" x14ac:dyDescent="0.25">
      <c r="B474"/>
      <c r="C474"/>
      <c r="D474"/>
      <c r="E474"/>
    </row>
    <row r="475" spans="2:5" x14ac:dyDescent="0.25">
      <c r="B475"/>
      <c r="C475"/>
      <c r="D475"/>
      <c r="E475"/>
    </row>
    <row r="476" spans="2:5" x14ac:dyDescent="0.25">
      <c r="B476"/>
      <c r="C476"/>
      <c r="D476"/>
      <c r="E476"/>
    </row>
    <row r="477" spans="2:5" x14ac:dyDescent="0.25">
      <c r="B477"/>
      <c r="C477"/>
      <c r="D477"/>
      <c r="E477"/>
    </row>
    <row r="478" spans="2:5" x14ac:dyDescent="0.25">
      <c r="B478"/>
      <c r="C478"/>
      <c r="D478"/>
      <c r="E478"/>
    </row>
    <row r="479" spans="2:5" x14ac:dyDescent="0.25">
      <c r="B479"/>
      <c r="C479"/>
      <c r="D479"/>
      <c r="E479"/>
    </row>
    <row r="480" spans="2:5" x14ac:dyDescent="0.25">
      <c r="B480"/>
      <c r="C480"/>
      <c r="D480"/>
      <c r="E480"/>
    </row>
    <row r="481" spans="2:5" x14ac:dyDescent="0.25">
      <c r="B481"/>
      <c r="C481"/>
      <c r="D481"/>
      <c r="E481"/>
    </row>
    <row r="482" spans="2:5" x14ac:dyDescent="0.25">
      <c r="B482"/>
      <c r="C482"/>
      <c r="D482"/>
      <c r="E482"/>
    </row>
    <row r="483" spans="2:5" x14ac:dyDescent="0.25">
      <c r="B483"/>
      <c r="C483"/>
      <c r="D483"/>
      <c r="E483"/>
    </row>
    <row r="484" spans="2:5" x14ac:dyDescent="0.25">
      <c r="B484"/>
      <c r="C484"/>
      <c r="D484"/>
      <c r="E484"/>
    </row>
    <row r="485" spans="2:5" x14ac:dyDescent="0.25">
      <c r="B485"/>
      <c r="C485"/>
      <c r="D485"/>
      <c r="E485"/>
    </row>
    <row r="486" spans="2:5" x14ac:dyDescent="0.25">
      <c r="B486"/>
      <c r="C486"/>
      <c r="D486"/>
      <c r="E486"/>
    </row>
    <row r="487" spans="2:5" x14ac:dyDescent="0.25">
      <c r="B487"/>
      <c r="C487"/>
      <c r="D487"/>
      <c r="E487"/>
    </row>
    <row r="488" spans="2:5" x14ac:dyDescent="0.25">
      <c r="B488"/>
      <c r="C488"/>
      <c r="D488"/>
      <c r="E488"/>
    </row>
    <row r="489" spans="2:5" x14ac:dyDescent="0.25">
      <c r="B489"/>
      <c r="C489"/>
      <c r="D489"/>
      <c r="E489"/>
    </row>
    <row r="490" spans="2:5" x14ac:dyDescent="0.25">
      <c r="B490"/>
      <c r="C490"/>
      <c r="D490"/>
      <c r="E490"/>
    </row>
    <row r="491" spans="2:5" x14ac:dyDescent="0.25">
      <c r="B491"/>
      <c r="C491"/>
      <c r="D491"/>
      <c r="E491"/>
    </row>
    <row r="492" spans="2:5" x14ac:dyDescent="0.25">
      <c r="B492"/>
      <c r="C492"/>
      <c r="D492"/>
      <c r="E492"/>
    </row>
    <row r="493" spans="2:5" x14ac:dyDescent="0.25">
      <c r="B493"/>
      <c r="C493"/>
      <c r="D493"/>
      <c r="E493"/>
    </row>
    <row r="494" spans="2:5" x14ac:dyDescent="0.25">
      <c r="B494"/>
      <c r="C494"/>
      <c r="D494"/>
      <c r="E494"/>
    </row>
    <row r="495" spans="2:5" x14ac:dyDescent="0.25">
      <c r="B495"/>
      <c r="C495"/>
      <c r="D495"/>
      <c r="E495"/>
    </row>
    <row r="496" spans="2:5" x14ac:dyDescent="0.25">
      <c r="B496"/>
      <c r="C496"/>
      <c r="D496"/>
      <c r="E496"/>
    </row>
    <row r="497" spans="2:5" x14ac:dyDescent="0.25">
      <c r="B497"/>
      <c r="C497"/>
      <c r="D497"/>
      <c r="E497"/>
    </row>
    <row r="498" spans="2:5" x14ac:dyDescent="0.25">
      <c r="B498"/>
      <c r="C498"/>
      <c r="D498"/>
      <c r="E498"/>
    </row>
    <row r="499" spans="2:5" x14ac:dyDescent="0.25">
      <c r="B499"/>
      <c r="C499"/>
      <c r="D499"/>
      <c r="E499"/>
    </row>
    <row r="500" spans="2:5" x14ac:dyDescent="0.25">
      <c r="B500"/>
      <c r="C500"/>
      <c r="D500"/>
      <c r="E500"/>
    </row>
    <row r="501" spans="2:5" x14ac:dyDescent="0.25">
      <c r="B501"/>
      <c r="C501"/>
      <c r="D501"/>
      <c r="E501"/>
    </row>
    <row r="502" spans="2:5" x14ac:dyDescent="0.25">
      <c r="B502"/>
      <c r="C502"/>
      <c r="D502"/>
      <c r="E502"/>
    </row>
    <row r="503" spans="2:5" x14ac:dyDescent="0.25">
      <c r="B503"/>
      <c r="C503"/>
      <c r="D503"/>
      <c r="E503"/>
    </row>
    <row r="504" spans="2:5" x14ac:dyDescent="0.25">
      <c r="B504"/>
      <c r="C504"/>
      <c r="D504"/>
      <c r="E504"/>
    </row>
    <row r="505" spans="2:5" x14ac:dyDescent="0.25">
      <c r="B505"/>
      <c r="C505"/>
      <c r="D505"/>
      <c r="E505"/>
    </row>
    <row r="506" spans="2:5" x14ac:dyDescent="0.25">
      <c r="B506"/>
      <c r="C506"/>
      <c r="D506"/>
      <c r="E506"/>
    </row>
    <row r="507" spans="2:5" x14ac:dyDescent="0.25">
      <c r="B507"/>
      <c r="C507"/>
      <c r="D507"/>
      <c r="E507"/>
    </row>
    <row r="508" spans="2:5" x14ac:dyDescent="0.25">
      <c r="B508"/>
      <c r="C508"/>
      <c r="D508"/>
      <c r="E508"/>
    </row>
    <row r="509" spans="2:5" x14ac:dyDescent="0.25">
      <c r="B509"/>
      <c r="C509"/>
      <c r="D509"/>
      <c r="E509"/>
    </row>
    <row r="510" spans="2:5" x14ac:dyDescent="0.25">
      <c r="B510"/>
      <c r="C510"/>
      <c r="D510"/>
      <c r="E510"/>
    </row>
    <row r="511" spans="2:5" x14ac:dyDescent="0.25">
      <c r="B511"/>
      <c r="C511"/>
      <c r="D511"/>
      <c r="E511"/>
    </row>
    <row r="512" spans="2:5" x14ac:dyDescent="0.25">
      <c r="B512"/>
      <c r="C512"/>
      <c r="D512"/>
      <c r="E512"/>
    </row>
    <row r="513" spans="2:5" x14ac:dyDescent="0.25">
      <c r="B513"/>
      <c r="C513"/>
      <c r="D513"/>
      <c r="E513"/>
    </row>
    <row r="514" spans="2:5" x14ac:dyDescent="0.25">
      <c r="B514"/>
      <c r="C514"/>
      <c r="D514"/>
      <c r="E514"/>
    </row>
    <row r="515" spans="2:5" x14ac:dyDescent="0.25">
      <c r="B515"/>
      <c r="C515"/>
      <c r="D515"/>
      <c r="E515"/>
    </row>
    <row r="516" spans="2:5" x14ac:dyDescent="0.25">
      <c r="B516"/>
      <c r="C516"/>
      <c r="D516"/>
      <c r="E516"/>
    </row>
    <row r="517" spans="2:5" x14ac:dyDescent="0.25">
      <c r="B517"/>
      <c r="C517"/>
      <c r="D517"/>
      <c r="E517"/>
    </row>
    <row r="518" spans="2:5" x14ac:dyDescent="0.25">
      <c r="B518"/>
      <c r="C518"/>
      <c r="D518"/>
      <c r="E518"/>
    </row>
    <row r="519" spans="2:5" x14ac:dyDescent="0.25">
      <c r="B519"/>
      <c r="C519"/>
      <c r="D519"/>
      <c r="E519"/>
    </row>
    <row r="520" spans="2:5" x14ac:dyDescent="0.25">
      <c r="B520"/>
      <c r="C520"/>
      <c r="D520"/>
      <c r="E520"/>
    </row>
    <row r="521" spans="2:5" x14ac:dyDescent="0.25">
      <c r="B521"/>
      <c r="C521"/>
      <c r="D521"/>
      <c r="E521"/>
    </row>
    <row r="522" spans="2:5" x14ac:dyDescent="0.25">
      <c r="B522"/>
      <c r="C522"/>
      <c r="D522"/>
      <c r="E522"/>
    </row>
    <row r="523" spans="2:5" x14ac:dyDescent="0.25">
      <c r="B523"/>
      <c r="C523"/>
      <c r="D523"/>
      <c r="E523"/>
    </row>
    <row r="524" spans="2:5" x14ac:dyDescent="0.25">
      <c r="B524"/>
      <c r="C524"/>
      <c r="D524"/>
      <c r="E524"/>
    </row>
    <row r="525" spans="2:5" x14ac:dyDescent="0.25">
      <c r="B525"/>
      <c r="C525"/>
      <c r="D525"/>
      <c r="E525"/>
    </row>
    <row r="526" spans="2:5" x14ac:dyDescent="0.25">
      <c r="B526"/>
      <c r="C526"/>
      <c r="D526"/>
      <c r="E526"/>
    </row>
    <row r="527" spans="2:5" x14ac:dyDescent="0.25">
      <c r="B527"/>
      <c r="C527"/>
      <c r="D527"/>
      <c r="E527"/>
    </row>
    <row r="528" spans="2:5" x14ac:dyDescent="0.25">
      <c r="B528"/>
      <c r="C528"/>
      <c r="D528"/>
      <c r="E528"/>
    </row>
    <row r="529" spans="2:5" x14ac:dyDescent="0.25">
      <c r="B529"/>
      <c r="C529"/>
      <c r="D529"/>
      <c r="E529"/>
    </row>
    <row r="530" spans="2:5" x14ac:dyDescent="0.25">
      <c r="B530"/>
      <c r="C530"/>
      <c r="D530"/>
      <c r="E530"/>
    </row>
    <row r="531" spans="2:5" x14ac:dyDescent="0.25">
      <c r="B531"/>
      <c r="C531"/>
      <c r="D531"/>
      <c r="E531"/>
    </row>
    <row r="532" spans="2:5" x14ac:dyDescent="0.25">
      <c r="B532"/>
      <c r="C532"/>
      <c r="D532"/>
      <c r="E532"/>
    </row>
    <row r="533" spans="2:5" x14ac:dyDescent="0.25">
      <c r="B533"/>
      <c r="C533"/>
      <c r="D533"/>
      <c r="E533"/>
    </row>
    <row r="534" spans="2:5" x14ac:dyDescent="0.25">
      <c r="B534"/>
      <c r="C534"/>
      <c r="D534"/>
      <c r="E534"/>
    </row>
    <row r="535" spans="2:5" x14ac:dyDescent="0.25">
      <c r="B535"/>
      <c r="C535"/>
      <c r="D535"/>
      <c r="E535"/>
    </row>
    <row r="536" spans="2:5" x14ac:dyDescent="0.25">
      <c r="B536"/>
      <c r="C536"/>
      <c r="D536"/>
      <c r="E536"/>
    </row>
    <row r="537" spans="2:5" x14ac:dyDescent="0.25">
      <c r="B537"/>
      <c r="C537"/>
      <c r="D537"/>
      <c r="E537"/>
    </row>
    <row r="538" spans="2:5" x14ac:dyDescent="0.25">
      <c r="B538"/>
      <c r="C538"/>
      <c r="D538"/>
      <c r="E538"/>
    </row>
    <row r="539" spans="2:5" x14ac:dyDescent="0.25">
      <c r="B539"/>
      <c r="C539"/>
      <c r="D539"/>
      <c r="E539"/>
    </row>
    <row r="540" spans="2:5" x14ac:dyDescent="0.25">
      <c r="B540"/>
      <c r="C540"/>
      <c r="D540"/>
      <c r="E540"/>
    </row>
    <row r="541" spans="2:5" x14ac:dyDescent="0.25">
      <c r="B541"/>
      <c r="C541"/>
      <c r="D541"/>
      <c r="E541"/>
    </row>
    <row r="542" spans="2:5" x14ac:dyDescent="0.25">
      <c r="B542"/>
      <c r="C542"/>
      <c r="D542"/>
      <c r="E542"/>
    </row>
    <row r="543" spans="2:5" x14ac:dyDescent="0.25">
      <c r="B543"/>
      <c r="C543"/>
      <c r="D543"/>
      <c r="E543"/>
    </row>
    <row r="544" spans="2:5" x14ac:dyDescent="0.25">
      <c r="B544"/>
      <c r="C544"/>
      <c r="D544"/>
      <c r="E544"/>
    </row>
    <row r="545" spans="2:5" x14ac:dyDescent="0.25">
      <c r="B545"/>
      <c r="C545"/>
      <c r="D545"/>
      <c r="E545"/>
    </row>
    <row r="546" spans="2:5" x14ac:dyDescent="0.25">
      <c r="B546"/>
      <c r="C546"/>
      <c r="D546"/>
      <c r="E546"/>
    </row>
    <row r="547" spans="2:5" x14ac:dyDescent="0.25">
      <c r="B547"/>
      <c r="C547"/>
      <c r="D547"/>
      <c r="E547"/>
    </row>
    <row r="548" spans="2:5" x14ac:dyDescent="0.25">
      <c r="B548"/>
      <c r="C548"/>
      <c r="D548"/>
      <c r="E548"/>
    </row>
    <row r="549" spans="2:5" x14ac:dyDescent="0.25">
      <c r="B549"/>
      <c r="C549"/>
      <c r="D549"/>
      <c r="E549"/>
    </row>
    <row r="550" spans="2:5" x14ac:dyDescent="0.25">
      <c r="B550"/>
      <c r="C550"/>
      <c r="D550"/>
      <c r="E550"/>
    </row>
    <row r="551" spans="2:5" x14ac:dyDescent="0.25">
      <c r="B551"/>
      <c r="C551"/>
      <c r="D551"/>
      <c r="E551"/>
    </row>
    <row r="552" spans="2:5" x14ac:dyDescent="0.25">
      <c r="B552"/>
      <c r="C552"/>
      <c r="D552"/>
      <c r="E552"/>
    </row>
    <row r="553" spans="2:5" x14ac:dyDescent="0.25">
      <c r="B553"/>
      <c r="C553"/>
      <c r="D553"/>
      <c r="E553"/>
    </row>
    <row r="554" spans="2:5" x14ac:dyDescent="0.25">
      <c r="B554"/>
      <c r="C554"/>
      <c r="D554"/>
      <c r="E554"/>
    </row>
    <row r="555" spans="2:5" x14ac:dyDescent="0.25">
      <c r="B555"/>
      <c r="C555"/>
      <c r="D555"/>
      <c r="E555"/>
    </row>
    <row r="556" spans="2:5" x14ac:dyDescent="0.25">
      <c r="B556"/>
      <c r="C556"/>
      <c r="D556"/>
      <c r="E556"/>
    </row>
    <row r="557" spans="2:5" x14ac:dyDescent="0.25">
      <c r="B557"/>
      <c r="C557"/>
      <c r="D557"/>
      <c r="E557"/>
    </row>
    <row r="558" spans="2:5" x14ac:dyDescent="0.25">
      <c r="B558"/>
      <c r="C558"/>
      <c r="D558"/>
      <c r="E558"/>
    </row>
    <row r="559" spans="2:5" x14ac:dyDescent="0.25">
      <c r="B559"/>
      <c r="C559"/>
      <c r="D559"/>
      <c r="E559"/>
    </row>
    <row r="560" spans="2:5" x14ac:dyDescent="0.25">
      <c r="B560"/>
      <c r="C560"/>
      <c r="D560"/>
      <c r="E560"/>
    </row>
    <row r="561" spans="2:5" x14ac:dyDescent="0.25">
      <c r="B561"/>
      <c r="C561"/>
      <c r="D561"/>
      <c r="E561"/>
    </row>
    <row r="562" spans="2:5" x14ac:dyDescent="0.25">
      <c r="B562"/>
      <c r="C562"/>
      <c r="D562"/>
      <c r="E562"/>
    </row>
    <row r="563" spans="2:5" x14ac:dyDescent="0.25">
      <c r="B563"/>
      <c r="C563"/>
      <c r="D563"/>
      <c r="E563"/>
    </row>
    <row r="564" spans="2:5" x14ac:dyDescent="0.25">
      <c r="B564"/>
      <c r="C564"/>
      <c r="D564"/>
      <c r="E564"/>
    </row>
    <row r="565" spans="2:5" x14ac:dyDescent="0.25">
      <c r="B565"/>
      <c r="C565"/>
      <c r="D565"/>
      <c r="E565"/>
    </row>
    <row r="566" spans="2:5" x14ac:dyDescent="0.25">
      <c r="B566"/>
      <c r="C566"/>
      <c r="D566"/>
      <c r="E566"/>
    </row>
    <row r="567" spans="2:5" x14ac:dyDescent="0.25">
      <c r="B567"/>
      <c r="C567"/>
      <c r="D567"/>
      <c r="E567"/>
    </row>
    <row r="568" spans="2:5" x14ac:dyDescent="0.25">
      <c r="B568"/>
      <c r="C568"/>
      <c r="D568"/>
      <c r="E568"/>
    </row>
    <row r="569" spans="2:5" x14ac:dyDescent="0.25">
      <c r="B569"/>
      <c r="C569"/>
      <c r="D569"/>
      <c r="E569"/>
    </row>
    <row r="570" spans="2:5" x14ac:dyDescent="0.25">
      <c r="B570"/>
      <c r="C570"/>
      <c r="D570"/>
      <c r="E570"/>
    </row>
    <row r="571" spans="2:5" x14ac:dyDescent="0.25">
      <c r="B571"/>
      <c r="C571"/>
      <c r="D571"/>
      <c r="E571"/>
    </row>
    <row r="572" spans="2:5" x14ac:dyDescent="0.25">
      <c r="B572"/>
      <c r="C572"/>
      <c r="D572"/>
      <c r="E572"/>
    </row>
    <row r="573" spans="2:5" x14ac:dyDescent="0.25">
      <c r="B573"/>
      <c r="C573"/>
      <c r="D573"/>
      <c r="E573"/>
    </row>
    <row r="574" spans="2:5" x14ac:dyDescent="0.25">
      <c r="B574"/>
      <c r="C574"/>
      <c r="D574"/>
      <c r="E574"/>
    </row>
    <row r="575" spans="2:5" x14ac:dyDescent="0.25">
      <c r="B575"/>
      <c r="C575"/>
      <c r="D575"/>
      <c r="E575"/>
    </row>
    <row r="576" spans="2:5" x14ac:dyDescent="0.25">
      <c r="B576"/>
      <c r="C576"/>
      <c r="D576"/>
      <c r="E576"/>
    </row>
    <row r="577" spans="2:5" x14ac:dyDescent="0.25">
      <c r="B577"/>
      <c r="C577"/>
      <c r="D577"/>
      <c r="E577"/>
    </row>
    <row r="578" spans="2:5" x14ac:dyDescent="0.25">
      <c r="B578"/>
      <c r="C578"/>
      <c r="D578"/>
      <c r="E578"/>
    </row>
    <row r="579" spans="2:5" x14ac:dyDescent="0.25">
      <c r="B579"/>
      <c r="C579"/>
      <c r="D579"/>
      <c r="E579"/>
    </row>
    <row r="580" spans="2:5" x14ac:dyDescent="0.25">
      <c r="B580"/>
      <c r="C580"/>
      <c r="D580"/>
      <c r="E580"/>
    </row>
    <row r="581" spans="2:5" x14ac:dyDescent="0.25">
      <c r="B581"/>
      <c r="C581"/>
      <c r="D581"/>
      <c r="E581"/>
    </row>
    <row r="582" spans="2:5" x14ac:dyDescent="0.25">
      <c r="B582"/>
      <c r="C582"/>
      <c r="D582"/>
      <c r="E582"/>
    </row>
    <row r="583" spans="2:5" x14ac:dyDescent="0.25">
      <c r="B583"/>
      <c r="C583"/>
      <c r="D583"/>
      <c r="E583"/>
    </row>
    <row r="584" spans="2:5" x14ac:dyDescent="0.25">
      <c r="B584"/>
      <c r="C584"/>
      <c r="D584"/>
      <c r="E584"/>
    </row>
    <row r="585" spans="2:5" x14ac:dyDescent="0.25">
      <c r="B585"/>
      <c r="C585"/>
      <c r="D585"/>
      <c r="E585"/>
    </row>
    <row r="586" spans="2:5" x14ac:dyDescent="0.25">
      <c r="B586"/>
      <c r="C586"/>
      <c r="D586"/>
      <c r="E586"/>
    </row>
    <row r="587" spans="2:5" x14ac:dyDescent="0.25">
      <c r="B587"/>
      <c r="C587"/>
      <c r="D587"/>
      <c r="E587"/>
    </row>
    <row r="588" spans="2:5" x14ac:dyDescent="0.25">
      <c r="B588"/>
      <c r="C588"/>
      <c r="D588"/>
      <c r="E588"/>
    </row>
    <row r="589" spans="2:5" x14ac:dyDescent="0.25">
      <c r="B589"/>
      <c r="C589"/>
      <c r="D589"/>
      <c r="E589"/>
    </row>
    <row r="590" spans="2:5" x14ac:dyDescent="0.25">
      <c r="B590"/>
      <c r="C590"/>
      <c r="D590"/>
      <c r="E590"/>
    </row>
    <row r="591" spans="2:5" x14ac:dyDescent="0.25">
      <c r="B591"/>
      <c r="C591"/>
      <c r="D591"/>
      <c r="E591"/>
    </row>
    <row r="592" spans="2:5" x14ac:dyDescent="0.25">
      <c r="B592"/>
      <c r="C592"/>
      <c r="D592"/>
      <c r="E592"/>
    </row>
    <row r="593" spans="2:5" x14ac:dyDescent="0.25">
      <c r="B593"/>
      <c r="C593"/>
      <c r="D593"/>
      <c r="E593"/>
    </row>
    <row r="594" spans="2:5" x14ac:dyDescent="0.25">
      <c r="B594"/>
      <c r="C594"/>
      <c r="D594"/>
      <c r="E594"/>
    </row>
    <row r="595" spans="2:5" x14ac:dyDescent="0.25">
      <c r="B595"/>
      <c r="C595"/>
      <c r="D595"/>
      <c r="E595"/>
    </row>
    <row r="596" spans="2:5" x14ac:dyDescent="0.25">
      <c r="B596"/>
      <c r="C596"/>
      <c r="D596"/>
      <c r="E596"/>
    </row>
    <row r="597" spans="2:5" x14ac:dyDescent="0.25">
      <c r="B597"/>
      <c r="C597"/>
      <c r="D597"/>
      <c r="E597"/>
    </row>
    <row r="598" spans="2:5" x14ac:dyDescent="0.25">
      <c r="B598"/>
      <c r="C598"/>
      <c r="D598"/>
      <c r="E598"/>
    </row>
    <row r="599" spans="2:5" x14ac:dyDescent="0.25">
      <c r="B599"/>
      <c r="C599"/>
      <c r="D599"/>
      <c r="E599"/>
    </row>
    <row r="600" spans="2:5" x14ac:dyDescent="0.25">
      <c r="B600"/>
      <c r="C600"/>
      <c r="D600"/>
      <c r="E600"/>
    </row>
    <row r="601" spans="2:5" x14ac:dyDescent="0.25">
      <c r="B601"/>
      <c r="C601"/>
      <c r="D601"/>
      <c r="E601"/>
    </row>
    <row r="602" spans="2:5" x14ac:dyDescent="0.25">
      <c r="B602"/>
      <c r="C602"/>
      <c r="D602"/>
      <c r="E602"/>
    </row>
    <row r="603" spans="2:5" x14ac:dyDescent="0.25">
      <c r="B603"/>
      <c r="C603"/>
      <c r="D603"/>
      <c r="E603"/>
    </row>
    <row r="604" spans="2:5" x14ac:dyDescent="0.25">
      <c r="B604"/>
      <c r="C604"/>
      <c r="D604"/>
      <c r="E604"/>
    </row>
    <row r="605" spans="2:5" x14ac:dyDescent="0.25">
      <c r="B605"/>
      <c r="C605"/>
      <c r="D605"/>
      <c r="E605"/>
    </row>
    <row r="606" spans="2:5" x14ac:dyDescent="0.25">
      <c r="B606"/>
      <c r="C606"/>
      <c r="D606"/>
      <c r="E606"/>
    </row>
    <row r="607" spans="2:5" x14ac:dyDescent="0.25">
      <c r="B607"/>
      <c r="C607"/>
      <c r="D607"/>
      <c r="E607"/>
    </row>
    <row r="608" spans="2:5" x14ac:dyDescent="0.25">
      <c r="B608"/>
      <c r="C608"/>
      <c r="D608"/>
      <c r="E608"/>
    </row>
    <row r="609" spans="2:5" x14ac:dyDescent="0.25">
      <c r="B609"/>
      <c r="C609"/>
      <c r="D609"/>
      <c r="E609"/>
    </row>
    <row r="610" spans="2:5" x14ac:dyDescent="0.25">
      <c r="B610"/>
      <c r="C610"/>
      <c r="D610"/>
      <c r="E610"/>
    </row>
    <row r="611" spans="2:5" x14ac:dyDescent="0.25">
      <c r="B611"/>
      <c r="C611"/>
      <c r="D611"/>
      <c r="E611"/>
    </row>
    <row r="612" spans="2:5" x14ac:dyDescent="0.25">
      <c r="B612"/>
      <c r="C612"/>
      <c r="D612"/>
      <c r="E612"/>
    </row>
    <row r="613" spans="2:5" x14ac:dyDescent="0.25">
      <c r="B613"/>
      <c r="C613"/>
      <c r="D613"/>
      <c r="E613"/>
    </row>
    <row r="614" spans="2:5" x14ac:dyDescent="0.25">
      <c r="B614"/>
      <c r="C614"/>
      <c r="D614"/>
      <c r="E614"/>
    </row>
    <row r="615" spans="2:5" x14ac:dyDescent="0.25">
      <c r="B615"/>
      <c r="C615"/>
      <c r="D615"/>
      <c r="E615"/>
    </row>
    <row r="616" spans="2:5" x14ac:dyDescent="0.25">
      <c r="B616"/>
      <c r="C616"/>
      <c r="D616"/>
      <c r="E616"/>
    </row>
    <row r="617" spans="2:5" x14ac:dyDescent="0.25">
      <c r="B617"/>
      <c r="C617"/>
      <c r="D617"/>
      <c r="E617"/>
    </row>
    <row r="618" spans="2:5" x14ac:dyDescent="0.25">
      <c r="B618"/>
      <c r="C618"/>
      <c r="D618"/>
      <c r="E618"/>
    </row>
    <row r="619" spans="2:5" x14ac:dyDescent="0.25">
      <c r="B619"/>
      <c r="C619"/>
      <c r="D619"/>
      <c r="E619"/>
    </row>
    <row r="620" spans="2:5" x14ac:dyDescent="0.25">
      <c r="B620"/>
      <c r="C620"/>
      <c r="D620"/>
      <c r="E620"/>
    </row>
    <row r="621" spans="2:5" x14ac:dyDescent="0.25">
      <c r="B621"/>
      <c r="C621"/>
      <c r="D621"/>
      <c r="E621"/>
    </row>
    <row r="622" spans="2:5" x14ac:dyDescent="0.25">
      <c r="B622"/>
      <c r="C622"/>
      <c r="D622"/>
      <c r="E622"/>
    </row>
    <row r="623" spans="2:5" x14ac:dyDescent="0.25">
      <c r="B623"/>
      <c r="C623"/>
      <c r="D623"/>
      <c r="E623"/>
    </row>
    <row r="624" spans="2:5" x14ac:dyDescent="0.25">
      <c r="B624"/>
      <c r="C624"/>
      <c r="D624"/>
      <c r="E624"/>
    </row>
    <row r="625" spans="2:5" x14ac:dyDescent="0.25">
      <c r="B625"/>
      <c r="C625"/>
      <c r="D625"/>
      <c r="E625"/>
    </row>
    <row r="626" spans="2:5" x14ac:dyDescent="0.25">
      <c r="B626"/>
      <c r="C626"/>
      <c r="D626"/>
      <c r="E626"/>
    </row>
    <row r="627" spans="2:5" x14ac:dyDescent="0.25">
      <c r="B627"/>
      <c r="C627"/>
      <c r="D627"/>
      <c r="E627"/>
    </row>
    <row r="628" spans="2:5" x14ac:dyDescent="0.25">
      <c r="B628"/>
      <c r="C628"/>
      <c r="D628"/>
      <c r="E628"/>
    </row>
    <row r="629" spans="2:5" x14ac:dyDescent="0.25">
      <c r="B629"/>
      <c r="C629"/>
      <c r="D629"/>
      <c r="E629"/>
    </row>
    <row r="630" spans="2:5" x14ac:dyDescent="0.25">
      <c r="B630"/>
      <c r="C630"/>
      <c r="D630"/>
      <c r="E630"/>
    </row>
    <row r="631" spans="2:5" x14ac:dyDescent="0.25">
      <c r="B631"/>
      <c r="C631"/>
      <c r="D631"/>
      <c r="E631"/>
    </row>
    <row r="632" spans="2:5" x14ac:dyDescent="0.25">
      <c r="B632"/>
      <c r="C632"/>
      <c r="D632"/>
      <c r="E632"/>
    </row>
    <row r="633" spans="2:5" x14ac:dyDescent="0.25">
      <c r="B633"/>
      <c r="C633"/>
      <c r="D633"/>
      <c r="E633"/>
    </row>
    <row r="634" spans="2:5" x14ac:dyDescent="0.25">
      <c r="B634"/>
      <c r="C634"/>
      <c r="D634"/>
      <c r="E634"/>
    </row>
    <row r="635" spans="2:5" x14ac:dyDescent="0.25">
      <c r="B635"/>
      <c r="C635"/>
      <c r="D635"/>
      <c r="E635"/>
    </row>
    <row r="636" spans="2:5" x14ac:dyDescent="0.25">
      <c r="B636"/>
      <c r="C636"/>
      <c r="D636"/>
      <c r="E636"/>
    </row>
    <row r="637" spans="2:5" x14ac:dyDescent="0.25">
      <c r="B637"/>
      <c r="C637"/>
      <c r="D637"/>
      <c r="E637"/>
    </row>
    <row r="638" spans="2:5" x14ac:dyDescent="0.25">
      <c r="B638"/>
      <c r="C638"/>
      <c r="D638"/>
      <c r="E638"/>
    </row>
    <row r="639" spans="2:5" x14ac:dyDescent="0.25">
      <c r="B639"/>
      <c r="C639"/>
      <c r="D639"/>
      <c r="E639"/>
    </row>
    <row r="640" spans="2:5" x14ac:dyDescent="0.25">
      <c r="B640"/>
      <c r="C640"/>
      <c r="D640"/>
      <c r="E640"/>
    </row>
    <row r="641" spans="2:5" x14ac:dyDescent="0.25">
      <c r="B641"/>
      <c r="C641"/>
      <c r="D641"/>
      <c r="E641"/>
    </row>
    <row r="642" spans="2:5" x14ac:dyDescent="0.25">
      <c r="B642"/>
      <c r="C642"/>
      <c r="D642"/>
      <c r="E642"/>
    </row>
    <row r="643" spans="2:5" x14ac:dyDescent="0.25">
      <c r="B643"/>
      <c r="C643"/>
      <c r="D643"/>
      <c r="E643"/>
    </row>
    <row r="644" spans="2:5" x14ac:dyDescent="0.25">
      <c r="B644"/>
      <c r="C644"/>
      <c r="D644"/>
      <c r="E644"/>
    </row>
    <row r="645" spans="2:5" x14ac:dyDescent="0.25">
      <c r="B645"/>
      <c r="C645"/>
      <c r="D645"/>
      <c r="E645"/>
    </row>
    <row r="646" spans="2:5" x14ac:dyDescent="0.25">
      <c r="B646"/>
      <c r="C646"/>
      <c r="D646"/>
      <c r="E646"/>
    </row>
    <row r="647" spans="2:5" x14ac:dyDescent="0.25">
      <c r="B647"/>
      <c r="C647"/>
      <c r="D647"/>
      <c r="E647"/>
    </row>
    <row r="648" spans="2:5" x14ac:dyDescent="0.25">
      <c r="B648"/>
      <c r="C648"/>
      <c r="D648"/>
      <c r="E648"/>
    </row>
    <row r="649" spans="2:5" x14ac:dyDescent="0.25">
      <c r="B649"/>
      <c r="C649"/>
      <c r="D649"/>
      <c r="E649"/>
    </row>
    <row r="650" spans="2:5" x14ac:dyDescent="0.25">
      <c r="B650"/>
      <c r="C650"/>
      <c r="D650"/>
      <c r="E650"/>
    </row>
    <row r="651" spans="2:5" x14ac:dyDescent="0.25">
      <c r="B651"/>
      <c r="C651"/>
      <c r="D651"/>
      <c r="E651"/>
    </row>
    <row r="652" spans="2:5" x14ac:dyDescent="0.25">
      <c r="B652"/>
      <c r="C652"/>
      <c r="D652"/>
      <c r="E652"/>
    </row>
    <row r="653" spans="2:5" x14ac:dyDescent="0.25">
      <c r="B653"/>
      <c r="C653"/>
      <c r="D653"/>
      <c r="E653"/>
    </row>
    <row r="654" spans="2:5" x14ac:dyDescent="0.25">
      <c r="B654"/>
      <c r="C654"/>
      <c r="D654"/>
      <c r="E654"/>
    </row>
    <row r="655" spans="2:5" x14ac:dyDescent="0.25">
      <c r="B655"/>
      <c r="C655"/>
      <c r="D655"/>
      <c r="E655"/>
    </row>
    <row r="656" spans="2:5" x14ac:dyDescent="0.25">
      <c r="B656"/>
      <c r="C656"/>
      <c r="D656"/>
      <c r="E656"/>
    </row>
    <row r="657" spans="2:5" x14ac:dyDescent="0.25">
      <c r="B657"/>
      <c r="C657"/>
      <c r="D657"/>
      <c r="E657"/>
    </row>
    <row r="658" spans="2:5" x14ac:dyDescent="0.25">
      <c r="B658"/>
      <c r="C658"/>
      <c r="D658"/>
      <c r="E658"/>
    </row>
    <row r="659" spans="2:5" x14ac:dyDescent="0.25">
      <c r="B659"/>
      <c r="C659"/>
      <c r="D659"/>
      <c r="E659"/>
    </row>
    <row r="660" spans="2:5" x14ac:dyDescent="0.25">
      <c r="B660"/>
      <c r="C660"/>
      <c r="D660"/>
      <c r="E660"/>
    </row>
    <row r="661" spans="2:5" x14ac:dyDescent="0.25">
      <c r="B661"/>
      <c r="C661"/>
      <c r="D661"/>
      <c r="E661"/>
    </row>
    <row r="662" spans="2:5" x14ac:dyDescent="0.25">
      <c r="B662"/>
      <c r="C662"/>
      <c r="D662"/>
      <c r="E662"/>
    </row>
    <row r="663" spans="2:5" x14ac:dyDescent="0.25">
      <c r="B663"/>
      <c r="C663"/>
      <c r="D663"/>
      <c r="E663"/>
    </row>
    <row r="664" spans="2:5" x14ac:dyDescent="0.25">
      <c r="B664"/>
      <c r="C664"/>
      <c r="D664"/>
      <c r="E664"/>
    </row>
    <row r="665" spans="2:5" x14ac:dyDescent="0.25">
      <c r="B665"/>
      <c r="C665"/>
      <c r="D665"/>
      <c r="E665"/>
    </row>
    <row r="666" spans="2:5" x14ac:dyDescent="0.25">
      <c r="B666"/>
      <c r="C666"/>
      <c r="D666"/>
      <c r="E666"/>
    </row>
    <row r="667" spans="2:5" x14ac:dyDescent="0.25">
      <c r="B667"/>
      <c r="C667"/>
      <c r="D667"/>
      <c r="E667"/>
    </row>
    <row r="668" spans="2:5" x14ac:dyDescent="0.25">
      <c r="B668"/>
      <c r="C668"/>
      <c r="D668"/>
      <c r="E668"/>
    </row>
    <row r="669" spans="2:5" x14ac:dyDescent="0.25">
      <c r="B669"/>
      <c r="C669"/>
      <c r="D669"/>
      <c r="E669"/>
    </row>
    <row r="670" spans="2:5" x14ac:dyDescent="0.25">
      <c r="B670"/>
      <c r="C670"/>
      <c r="D670"/>
      <c r="E670"/>
    </row>
    <row r="671" spans="2:5" x14ac:dyDescent="0.25">
      <c r="B671"/>
      <c r="C671"/>
      <c r="D671"/>
      <c r="E671"/>
    </row>
    <row r="672" spans="2:5" x14ac:dyDescent="0.25">
      <c r="B672"/>
      <c r="C672"/>
      <c r="D672"/>
      <c r="E672"/>
    </row>
    <row r="673" spans="2:5" x14ac:dyDescent="0.25">
      <c r="B673"/>
      <c r="C673"/>
      <c r="D673"/>
      <c r="E673"/>
    </row>
    <row r="674" spans="2:5" x14ac:dyDescent="0.25">
      <c r="B674"/>
      <c r="C674"/>
      <c r="D674"/>
      <c r="E674"/>
    </row>
    <row r="675" spans="2:5" x14ac:dyDescent="0.25">
      <c r="B675"/>
      <c r="C675"/>
      <c r="D675"/>
      <c r="E675"/>
    </row>
    <row r="676" spans="2:5" x14ac:dyDescent="0.25">
      <c r="B676"/>
      <c r="C676"/>
      <c r="D676"/>
      <c r="E676"/>
    </row>
    <row r="677" spans="2:5" x14ac:dyDescent="0.25">
      <c r="B677"/>
      <c r="C677"/>
      <c r="D677"/>
      <c r="E677"/>
    </row>
    <row r="678" spans="2:5" x14ac:dyDescent="0.25">
      <c r="B678"/>
      <c r="C678"/>
      <c r="D678"/>
      <c r="E678"/>
    </row>
    <row r="679" spans="2:5" x14ac:dyDescent="0.25">
      <c r="B679"/>
      <c r="C679"/>
      <c r="D679"/>
      <c r="E679"/>
    </row>
    <row r="680" spans="2:5" x14ac:dyDescent="0.25">
      <c r="B680"/>
      <c r="C680"/>
      <c r="D680"/>
      <c r="E680"/>
    </row>
    <row r="681" spans="2:5" x14ac:dyDescent="0.25">
      <c r="B681"/>
      <c r="C681"/>
      <c r="D681"/>
      <c r="E681"/>
    </row>
    <row r="682" spans="2:5" x14ac:dyDescent="0.25">
      <c r="B682"/>
      <c r="C682"/>
      <c r="D682"/>
      <c r="E682"/>
    </row>
    <row r="683" spans="2:5" x14ac:dyDescent="0.25">
      <c r="B683"/>
      <c r="C683"/>
      <c r="D683"/>
      <c r="E683"/>
    </row>
    <row r="684" spans="2:5" x14ac:dyDescent="0.25">
      <c r="B684"/>
      <c r="C684"/>
      <c r="D684"/>
      <c r="E684"/>
    </row>
    <row r="685" spans="2:5" x14ac:dyDescent="0.25">
      <c r="B685"/>
      <c r="C685"/>
      <c r="D685"/>
      <c r="E685"/>
    </row>
    <row r="686" spans="2:5" x14ac:dyDescent="0.25">
      <c r="B686"/>
      <c r="C686"/>
      <c r="D686"/>
      <c r="E686"/>
    </row>
    <row r="687" spans="2:5" x14ac:dyDescent="0.25">
      <c r="B687"/>
      <c r="C687"/>
      <c r="D687"/>
      <c r="E687"/>
    </row>
    <row r="688" spans="2:5" x14ac:dyDescent="0.25">
      <c r="B688"/>
      <c r="C688"/>
      <c r="D688"/>
      <c r="E688"/>
    </row>
    <row r="689" spans="2:5" x14ac:dyDescent="0.25">
      <c r="B689"/>
      <c r="C689"/>
      <c r="D689"/>
      <c r="E689"/>
    </row>
    <row r="690" spans="2:5" x14ac:dyDescent="0.25">
      <c r="B690"/>
      <c r="C690"/>
      <c r="D690"/>
      <c r="E690"/>
    </row>
    <row r="691" spans="2:5" x14ac:dyDescent="0.25">
      <c r="B691"/>
      <c r="C691"/>
      <c r="D691"/>
      <c r="E691"/>
    </row>
    <row r="692" spans="2:5" x14ac:dyDescent="0.25">
      <c r="B692"/>
      <c r="C692"/>
      <c r="D692"/>
      <c r="E692"/>
    </row>
    <row r="693" spans="2:5" x14ac:dyDescent="0.25">
      <c r="B693"/>
      <c r="C693"/>
      <c r="D693"/>
      <c r="E693"/>
    </row>
    <row r="694" spans="2:5" x14ac:dyDescent="0.25">
      <c r="B694"/>
      <c r="C694"/>
      <c r="D694"/>
      <c r="E694"/>
    </row>
    <row r="695" spans="2:5" x14ac:dyDescent="0.25">
      <c r="B695"/>
      <c r="C695"/>
      <c r="D695"/>
      <c r="E695"/>
    </row>
    <row r="696" spans="2:5" x14ac:dyDescent="0.25">
      <c r="B696"/>
      <c r="C696"/>
      <c r="D696"/>
      <c r="E696"/>
    </row>
    <row r="697" spans="2:5" x14ac:dyDescent="0.25">
      <c r="B697"/>
      <c r="C697"/>
      <c r="D697"/>
      <c r="E697"/>
    </row>
    <row r="698" spans="2:5" x14ac:dyDescent="0.25">
      <c r="B698"/>
      <c r="C698"/>
      <c r="D698"/>
      <c r="E698"/>
    </row>
    <row r="699" spans="2:5" x14ac:dyDescent="0.25">
      <c r="B699"/>
      <c r="C699"/>
      <c r="D699"/>
      <c r="E699"/>
    </row>
    <row r="700" spans="2:5" x14ac:dyDescent="0.25">
      <c r="B700"/>
      <c r="C700"/>
      <c r="D700"/>
      <c r="E700"/>
    </row>
    <row r="701" spans="2:5" x14ac:dyDescent="0.25">
      <c r="B701"/>
      <c r="C701"/>
      <c r="D701"/>
      <c r="E701"/>
    </row>
    <row r="702" spans="2:5" x14ac:dyDescent="0.25">
      <c r="B702"/>
      <c r="C702"/>
      <c r="D702"/>
      <c r="E702"/>
    </row>
    <row r="703" spans="2:5" x14ac:dyDescent="0.25">
      <c r="B703"/>
      <c r="C703"/>
      <c r="D703"/>
      <c r="E703"/>
    </row>
    <row r="704" spans="2:5" x14ac:dyDescent="0.25">
      <c r="B704"/>
      <c r="C704"/>
      <c r="D704"/>
      <c r="E704"/>
    </row>
    <row r="705" spans="2:5" x14ac:dyDescent="0.25">
      <c r="B705"/>
      <c r="C705"/>
      <c r="D705"/>
      <c r="E705"/>
    </row>
    <row r="706" spans="2:5" x14ac:dyDescent="0.25">
      <c r="B706"/>
      <c r="C706"/>
      <c r="D706"/>
      <c r="E706"/>
    </row>
    <row r="707" spans="2:5" x14ac:dyDescent="0.25">
      <c r="B707"/>
      <c r="C707"/>
      <c r="D707"/>
      <c r="E707"/>
    </row>
    <row r="708" spans="2:5" x14ac:dyDescent="0.25">
      <c r="B708"/>
      <c r="C708"/>
      <c r="D708"/>
      <c r="E708"/>
    </row>
    <row r="709" spans="2:5" x14ac:dyDescent="0.25">
      <c r="B709"/>
      <c r="C709"/>
      <c r="D709"/>
      <c r="E709"/>
    </row>
    <row r="710" spans="2:5" x14ac:dyDescent="0.25">
      <c r="B710"/>
      <c r="C710"/>
      <c r="D710"/>
      <c r="E710"/>
    </row>
    <row r="711" spans="2:5" x14ac:dyDescent="0.25">
      <c r="B711"/>
      <c r="C711"/>
      <c r="D711"/>
      <c r="E711"/>
    </row>
    <row r="712" spans="2:5" x14ac:dyDescent="0.25">
      <c r="B712"/>
      <c r="C712"/>
      <c r="D712"/>
      <c r="E712"/>
    </row>
    <row r="713" spans="2:5" x14ac:dyDescent="0.25">
      <c r="B713"/>
      <c r="C713"/>
      <c r="D713"/>
      <c r="E713"/>
    </row>
    <row r="714" spans="2:5" x14ac:dyDescent="0.25">
      <c r="B714"/>
      <c r="C714"/>
      <c r="D714"/>
      <c r="E714"/>
    </row>
    <row r="715" spans="2:5" x14ac:dyDescent="0.25">
      <c r="B715"/>
      <c r="C715"/>
      <c r="D715"/>
      <c r="E715"/>
    </row>
    <row r="716" spans="2:5" x14ac:dyDescent="0.25">
      <c r="B716"/>
      <c r="C716"/>
      <c r="D716"/>
      <c r="E716"/>
    </row>
    <row r="717" spans="2:5" x14ac:dyDescent="0.25">
      <c r="B717"/>
      <c r="C717"/>
      <c r="D717"/>
      <c r="E717"/>
    </row>
    <row r="718" spans="2:5" x14ac:dyDescent="0.25">
      <c r="B718"/>
      <c r="C718"/>
      <c r="D718"/>
      <c r="E718"/>
    </row>
    <row r="719" spans="2:5" x14ac:dyDescent="0.25">
      <c r="B719"/>
      <c r="C719"/>
      <c r="D719"/>
      <c r="E719"/>
    </row>
    <row r="720" spans="2:5" x14ac:dyDescent="0.25">
      <c r="B720"/>
      <c r="C720"/>
      <c r="D720"/>
      <c r="E720"/>
    </row>
    <row r="721" spans="2:5" x14ac:dyDescent="0.25">
      <c r="B721"/>
      <c r="C721"/>
      <c r="D721"/>
      <c r="E721"/>
    </row>
    <row r="722" spans="2:5" x14ac:dyDescent="0.25">
      <c r="B722"/>
      <c r="C722"/>
      <c r="D722"/>
      <c r="E722"/>
    </row>
    <row r="723" spans="2:5" x14ac:dyDescent="0.25">
      <c r="B723"/>
      <c r="C723"/>
      <c r="D723"/>
      <c r="E723"/>
    </row>
    <row r="724" spans="2:5" x14ac:dyDescent="0.25">
      <c r="B724"/>
      <c r="C724"/>
      <c r="D724"/>
      <c r="E724"/>
    </row>
    <row r="725" spans="2:5" x14ac:dyDescent="0.25">
      <c r="B725"/>
      <c r="C725"/>
      <c r="D725"/>
      <c r="E725"/>
    </row>
    <row r="726" spans="2:5" x14ac:dyDescent="0.25">
      <c r="B726"/>
      <c r="C726"/>
      <c r="D726"/>
      <c r="E726"/>
    </row>
    <row r="727" spans="2:5" x14ac:dyDescent="0.25">
      <c r="B727"/>
      <c r="C727"/>
      <c r="D727"/>
      <c r="E727"/>
    </row>
    <row r="728" spans="2:5" x14ac:dyDescent="0.25">
      <c r="B728"/>
      <c r="C728"/>
      <c r="D728"/>
      <c r="E728"/>
    </row>
    <row r="729" spans="2:5" x14ac:dyDescent="0.25">
      <c r="B729"/>
      <c r="C729"/>
      <c r="D729"/>
      <c r="E729"/>
    </row>
    <row r="730" spans="2:5" x14ac:dyDescent="0.25">
      <c r="B730"/>
      <c r="C730"/>
      <c r="D730"/>
      <c r="E730"/>
    </row>
    <row r="731" spans="2:5" x14ac:dyDescent="0.25">
      <c r="B731"/>
      <c r="C731"/>
      <c r="D731"/>
      <c r="E731"/>
    </row>
    <row r="732" spans="2:5" x14ac:dyDescent="0.25">
      <c r="B732"/>
      <c r="C732"/>
      <c r="D732"/>
      <c r="E732"/>
    </row>
    <row r="733" spans="2:5" x14ac:dyDescent="0.25">
      <c r="B733"/>
      <c r="C733"/>
      <c r="D733"/>
      <c r="E733"/>
    </row>
    <row r="734" spans="2:5" x14ac:dyDescent="0.25">
      <c r="B734"/>
      <c r="C734"/>
      <c r="D734"/>
      <c r="E734"/>
    </row>
    <row r="735" spans="2:5" x14ac:dyDescent="0.25">
      <c r="B735"/>
      <c r="C735"/>
      <c r="D735"/>
      <c r="E735"/>
    </row>
    <row r="736" spans="2:5" x14ac:dyDescent="0.25">
      <c r="B736"/>
      <c r="C736"/>
      <c r="D736"/>
      <c r="E736"/>
    </row>
    <row r="737" spans="2:5" x14ac:dyDescent="0.25">
      <c r="B737"/>
      <c r="C737"/>
      <c r="D737"/>
      <c r="E737"/>
    </row>
    <row r="738" spans="2:5" x14ac:dyDescent="0.25">
      <c r="B738"/>
      <c r="C738"/>
      <c r="D738"/>
      <c r="E738"/>
    </row>
    <row r="739" spans="2:5" x14ac:dyDescent="0.25">
      <c r="B739"/>
      <c r="C739"/>
      <c r="D739"/>
      <c r="E739"/>
    </row>
    <row r="740" spans="2:5" x14ac:dyDescent="0.25">
      <c r="B740"/>
      <c r="C740"/>
      <c r="D740"/>
      <c r="E740"/>
    </row>
    <row r="741" spans="2:5" x14ac:dyDescent="0.25">
      <c r="B741"/>
      <c r="C741"/>
      <c r="D741"/>
      <c r="E741"/>
    </row>
    <row r="742" spans="2:5" x14ac:dyDescent="0.25">
      <c r="B742"/>
      <c r="C742"/>
      <c r="D742"/>
      <c r="E742"/>
    </row>
    <row r="743" spans="2:5" x14ac:dyDescent="0.25">
      <c r="B743"/>
      <c r="C743"/>
      <c r="D743"/>
      <c r="E743"/>
    </row>
    <row r="744" spans="2:5" x14ac:dyDescent="0.25">
      <c r="B744"/>
      <c r="C744"/>
      <c r="D744"/>
      <c r="E744"/>
    </row>
    <row r="745" spans="2:5" x14ac:dyDescent="0.25">
      <c r="B745"/>
      <c r="C745"/>
      <c r="D745"/>
      <c r="E745"/>
    </row>
    <row r="746" spans="2:5" x14ac:dyDescent="0.25">
      <c r="B746"/>
      <c r="C746"/>
      <c r="D746"/>
      <c r="E746"/>
    </row>
    <row r="747" spans="2:5" x14ac:dyDescent="0.25">
      <c r="B747"/>
      <c r="C747"/>
      <c r="D747"/>
      <c r="E747"/>
    </row>
    <row r="748" spans="2:5" x14ac:dyDescent="0.25">
      <c r="B748"/>
      <c r="C748"/>
      <c r="D748"/>
      <c r="E748"/>
    </row>
    <row r="749" spans="2:5" x14ac:dyDescent="0.25">
      <c r="B749"/>
      <c r="C749"/>
      <c r="D749"/>
      <c r="E749"/>
    </row>
    <row r="750" spans="2:5" x14ac:dyDescent="0.25">
      <c r="B750"/>
      <c r="C750"/>
      <c r="D750"/>
      <c r="E750"/>
    </row>
    <row r="751" spans="2:5" x14ac:dyDescent="0.25">
      <c r="B751"/>
      <c r="C751"/>
      <c r="D751"/>
      <c r="E751"/>
    </row>
    <row r="752" spans="2:5" x14ac:dyDescent="0.25">
      <c r="B752"/>
      <c r="C752"/>
      <c r="D752"/>
      <c r="E752"/>
    </row>
    <row r="753" spans="2:5" x14ac:dyDescent="0.25">
      <c r="B753"/>
      <c r="C753"/>
      <c r="D753"/>
      <c r="E753"/>
    </row>
    <row r="754" spans="2:5" x14ac:dyDescent="0.25">
      <c r="B754"/>
      <c r="C754"/>
      <c r="D754"/>
      <c r="E754"/>
    </row>
    <row r="755" spans="2:5" x14ac:dyDescent="0.25">
      <c r="B755"/>
      <c r="C755"/>
      <c r="D755"/>
      <c r="E755"/>
    </row>
    <row r="756" spans="2:5" x14ac:dyDescent="0.25">
      <c r="B756"/>
      <c r="C756"/>
      <c r="D756"/>
      <c r="E756"/>
    </row>
    <row r="757" spans="2:5" x14ac:dyDescent="0.25">
      <c r="B757"/>
      <c r="C757"/>
      <c r="D757"/>
      <c r="E757"/>
    </row>
    <row r="758" spans="2:5" x14ac:dyDescent="0.25">
      <c r="B758"/>
      <c r="C758"/>
      <c r="D758"/>
      <c r="E758"/>
    </row>
    <row r="759" spans="2:5" x14ac:dyDescent="0.25">
      <c r="B759"/>
      <c r="C759"/>
      <c r="D759"/>
      <c r="E759"/>
    </row>
    <row r="760" spans="2:5" x14ac:dyDescent="0.25">
      <c r="B760"/>
      <c r="C760"/>
      <c r="D760"/>
      <c r="E760"/>
    </row>
    <row r="761" spans="2:5" x14ac:dyDescent="0.25">
      <c r="B761"/>
      <c r="C761"/>
      <c r="D761"/>
      <c r="E761"/>
    </row>
    <row r="762" spans="2:5" x14ac:dyDescent="0.25">
      <c r="B762"/>
      <c r="C762"/>
      <c r="D762"/>
      <c r="E762"/>
    </row>
    <row r="763" spans="2:5" x14ac:dyDescent="0.25">
      <c r="B763"/>
      <c r="C763"/>
      <c r="D763"/>
      <c r="E763"/>
    </row>
    <row r="764" spans="2:5" x14ac:dyDescent="0.25">
      <c r="B764"/>
      <c r="C764"/>
      <c r="D764"/>
      <c r="E764"/>
    </row>
    <row r="765" spans="2:5" x14ac:dyDescent="0.25">
      <c r="B765"/>
      <c r="C765"/>
      <c r="D765"/>
      <c r="E765"/>
    </row>
    <row r="766" spans="2:5" x14ac:dyDescent="0.25">
      <c r="B766"/>
      <c r="C766"/>
      <c r="D766"/>
      <c r="E766"/>
    </row>
    <row r="767" spans="2:5" x14ac:dyDescent="0.25">
      <c r="B767"/>
      <c r="C767"/>
      <c r="D767"/>
      <c r="E767"/>
    </row>
    <row r="768" spans="2:5" x14ac:dyDescent="0.25">
      <c r="B768"/>
      <c r="C768"/>
      <c r="D768"/>
      <c r="E768"/>
    </row>
    <row r="769" spans="2:5" x14ac:dyDescent="0.25">
      <c r="B769"/>
      <c r="C769"/>
      <c r="D769"/>
      <c r="E769"/>
    </row>
    <row r="770" spans="2:5" x14ac:dyDescent="0.25">
      <c r="B770"/>
      <c r="C770"/>
      <c r="D770"/>
      <c r="E770"/>
    </row>
    <row r="771" spans="2:5" x14ac:dyDescent="0.25">
      <c r="B771"/>
      <c r="C771"/>
      <c r="D771"/>
      <c r="E771"/>
    </row>
    <row r="772" spans="2:5" x14ac:dyDescent="0.25">
      <c r="B772"/>
      <c r="C772"/>
      <c r="D772"/>
      <c r="E772"/>
    </row>
    <row r="773" spans="2:5" x14ac:dyDescent="0.25">
      <c r="B773"/>
      <c r="C773"/>
      <c r="D773"/>
      <c r="E773"/>
    </row>
    <row r="774" spans="2:5" x14ac:dyDescent="0.25">
      <c r="B774"/>
      <c r="C774"/>
      <c r="D774"/>
      <c r="E774"/>
    </row>
    <row r="775" spans="2:5" x14ac:dyDescent="0.25">
      <c r="B775"/>
      <c r="C775"/>
      <c r="D775"/>
      <c r="E775"/>
    </row>
    <row r="776" spans="2:5" x14ac:dyDescent="0.25">
      <c r="B776"/>
      <c r="C776"/>
      <c r="D776"/>
      <c r="E776"/>
    </row>
    <row r="777" spans="2:5" x14ac:dyDescent="0.25">
      <c r="B777"/>
      <c r="C777"/>
      <c r="D777"/>
      <c r="E777"/>
    </row>
    <row r="778" spans="2:5" x14ac:dyDescent="0.25">
      <c r="B778"/>
      <c r="C778"/>
      <c r="D778"/>
      <c r="E778"/>
    </row>
    <row r="779" spans="2:5" x14ac:dyDescent="0.25">
      <c r="B779"/>
      <c r="C779"/>
      <c r="D779"/>
      <c r="E779"/>
    </row>
    <row r="780" spans="2:5" x14ac:dyDescent="0.25">
      <c r="B780"/>
      <c r="C780"/>
      <c r="D780"/>
      <c r="E780"/>
    </row>
    <row r="781" spans="2:5" x14ac:dyDescent="0.25">
      <c r="B781"/>
      <c r="C781"/>
      <c r="D781"/>
      <c r="E781"/>
    </row>
    <row r="782" spans="2:5" x14ac:dyDescent="0.25">
      <c r="B782"/>
      <c r="C782"/>
      <c r="D782"/>
      <c r="E782"/>
    </row>
    <row r="783" spans="2:5" x14ac:dyDescent="0.25">
      <c r="B783"/>
      <c r="C783"/>
      <c r="D783"/>
      <c r="E783"/>
    </row>
    <row r="784" spans="2:5" x14ac:dyDescent="0.25">
      <c r="B784"/>
      <c r="C784"/>
      <c r="D784"/>
      <c r="E784"/>
    </row>
    <row r="785" spans="2:5" x14ac:dyDescent="0.25">
      <c r="B785"/>
      <c r="C785"/>
      <c r="D785"/>
      <c r="E785"/>
    </row>
    <row r="786" spans="2:5" x14ac:dyDescent="0.25">
      <c r="B786"/>
      <c r="C786"/>
      <c r="D786"/>
      <c r="E786"/>
    </row>
    <row r="787" spans="2:5" x14ac:dyDescent="0.25">
      <c r="B787"/>
      <c r="C787"/>
      <c r="D787"/>
      <c r="E787"/>
    </row>
    <row r="788" spans="2:5" x14ac:dyDescent="0.25">
      <c r="B788"/>
      <c r="C788"/>
      <c r="D788"/>
      <c r="E788"/>
    </row>
    <row r="789" spans="2:5" x14ac:dyDescent="0.25">
      <c r="B789"/>
      <c r="C789"/>
      <c r="D789"/>
      <c r="E789"/>
    </row>
    <row r="790" spans="2:5" x14ac:dyDescent="0.25">
      <c r="B790"/>
      <c r="C790"/>
      <c r="D790"/>
      <c r="E790"/>
    </row>
    <row r="791" spans="2:5" x14ac:dyDescent="0.25">
      <c r="B791"/>
      <c r="C791"/>
      <c r="D791"/>
      <c r="E791"/>
    </row>
    <row r="792" spans="2:5" x14ac:dyDescent="0.25">
      <c r="B792"/>
      <c r="C792"/>
      <c r="D792"/>
      <c r="E792"/>
    </row>
    <row r="793" spans="2:5" x14ac:dyDescent="0.25">
      <c r="B793"/>
      <c r="C793"/>
      <c r="D793"/>
      <c r="E793"/>
    </row>
    <row r="794" spans="2:5" x14ac:dyDescent="0.25">
      <c r="B794"/>
      <c r="C794"/>
      <c r="D794"/>
      <c r="E794"/>
    </row>
    <row r="795" spans="2:5" x14ac:dyDescent="0.25">
      <c r="B795"/>
      <c r="C795"/>
      <c r="D795"/>
      <c r="E795"/>
    </row>
    <row r="796" spans="2:5" x14ac:dyDescent="0.25">
      <c r="B796"/>
      <c r="C796"/>
      <c r="D796"/>
      <c r="E796"/>
    </row>
    <row r="797" spans="2:5" x14ac:dyDescent="0.25">
      <c r="B797"/>
      <c r="C797"/>
      <c r="D797"/>
      <c r="E797"/>
    </row>
    <row r="798" spans="2:5" x14ac:dyDescent="0.25">
      <c r="B798"/>
      <c r="C798"/>
      <c r="D798"/>
      <c r="E798"/>
    </row>
    <row r="799" spans="2:5" x14ac:dyDescent="0.25">
      <c r="B799"/>
      <c r="C799"/>
      <c r="D799"/>
      <c r="E799"/>
    </row>
    <row r="800" spans="2:5" x14ac:dyDescent="0.25">
      <c r="B800"/>
      <c r="C800"/>
      <c r="D800"/>
      <c r="E800"/>
    </row>
    <row r="801" spans="2:5" x14ac:dyDescent="0.25">
      <c r="B801"/>
      <c r="C801"/>
      <c r="D801"/>
      <c r="E801"/>
    </row>
    <row r="802" spans="2:5" x14ac:dyDescent="0.25">
      <c r="B802"/>
      <c r="C802"/>
      <c r="D802"/>
      <c r="E802"/>
    </row>
    <row r="803" spans="2:5" x14ac:dyDescent="0.25">
      <c r="B803"/>
      <c r="C803"/>
      <c r="D803"/>
      <c r="E803"/>
    </row>
    <row r="804" spans="2:5" x14ac:dyDescent="0.25">
      <c r="B804"/>
      <c r="C804"/>
      <c r="D804"/>
      <c r="E804"/>
    </row>
    <row r="805" spans="2:5" x14ac:dyDescent="0.25">
      <c r="B805"/>
      <c r="C805"/>
      <c r="D805"/>
      <c r="E805"/>
    </row>
    <row r="806" spans="2:5" x14ac:dyDescent="0.25">
      <c r="B806"/>
      <c r="C806"/>
      <c r="D806"/>
      <c r="E806"/>
    </row>
    <row r="807" spans="2:5" x14ac:dyDescent="0.25">
      <c r="B807"/>
      <c r="C807"/>
      <c r="D807"/>
      <c r="E807"/>
    </row>
    <row r="808" spans="2:5" x14ac:dyDescent="0.25">
      <c r="B808"/>
      <c r="C808"/>
      <c r="D808"/>
      <c r="E808"/>
    </row>
    <row r="809" spans="2:5" x14ac:dyDescent="0.25">
      <c r="B809"/>
      <c r="C809"/>
      <c r="D809"/>
      <c r="E809"/>
    </row>
    <row r="810" spans="2:5" x14ac:dyDescent="0.25">
      <c r="B810"/>
      <c r="C810"/>
      <c r="D810"/>
      <c r="E810"/>
    </row>
    <row r="811" spans="2:5" x14ac:dyDescent="0.25">
      <c r="B811"/>
      <c r="C811"/>
      <c r="D811"/>
      <c r="E811"/>
    </row>
    <row r="812" spans="2:5" x14ac:dyDescent="0.25">
      <c r="B812"/>
      <c r="C812"/>
      <c r="D812"/>
      <c r="E812"/>
    </row>
    <row r="813" spans="2:5" x14ac:dyDescent="0.25">
      <c r="B813"/>
      <c r="C813"/>
      <c r="D813"/>
      <c r="E813"/>
    </row>
    <row r="814" spans="2:5" x14ac:dyDescent="0.25">
      <c r="B814"/>
      <c r="C814"/>
      <c r="D814"/>
      <c r="E814"/>
    </row>
    <row r="815" spans="2:5" x14ac:dyDescent="0.25">
      <c r="B815"/>
      <c r="C815"/>
      <c r="D815"/>
      <c r="E815"/>
    </row>
    <row r="816" spans="2:5" x14ac:dyDescent="0.25">
      <c r="B816"/>
      <c r="C816"/>
      <c r="D816"/>
      <c r="E816"/>
    </row>
    <row r="817" spans="2:5" x14ac:dyDescent="0.25">
      <c r="B817"/>
      <c r="C817"/>
      <c r="D817"/>
      <c r="E817"/>
    </row>
    <row r="818" spans="2:5" x14ac:dyDescent="0.25">
      <c r="B818"/>
      <c r="C818"/>
      <c r="D818"/>
      <c r="E818"/>
    </row>
    <row r="819" spans="2:5" x14ac:dyDescent="0.25">
      <c r="B819"/>
      <c r="C819"/>
      <c r="D819"/>
      <c r="E819"/>
    </row>
    <row r="820" spans="2:5" x14ac:dyDescent="0.25">
      <c r="B820"/>
      <c r="C820"/>
      <c r="D820"/>
      <c r="E820"/>
    </row>
    <row r="821" spans="2:5" x14ac:dyDescent="0.25">
      <c r="B821"/>
      <c r="C821"/>
      <c r="D821"/>
      <c r="E821"/>
    </row>
    <row r="822" spans="2:5" x14ac:dyDescent="0.25">
      <c r="B822"/>
      <c r="C822"/>
      <c r="D822"/>
      <c r="E822"/>
    </row>
    <row r="823" spans="2:5" x14ac:dyDescent="0.25">
      <c r="B823"/>
      <c r="C823"/>
      <c r="D823"/>
      <c r="E823"/>
    </row>
    <row r="824" spans="2:5" x14ac:dyDescent="0.25">
      <c r="B824"/>
      <c r="C824"/>
      <c r="D824"/>
      <c r="E824"/>
    </row>
    <row r="825" spans="2:5" x14ac:dyDescent="0.25">
      <c r="B825"/>
      <c r="C825"/>
      <c r="D825"/>
      <c r="E825"/>
    </row>
    <row r="826" spans="2:5" x14ac:dyDescent="0.25">
      <c r="B826"/>
      <c r="C826"/>
      <c r="D826"/>
      <c r="E826"/>
    </row>
    <row r="827" spans="2:5" x14ac:dyDescent="0.25">
      <c r="B827"/>
      <c r="C827"/>
      <c r="D827"/>
      <c r="E827"/>
    </row>
    <row r="828" spans="2:5" x14ac:dyDescent="0.25">
      <c r="B828"/>
      <c r="C828"/>
      <c r="D828"/>
      <c r="E828"/>
    </row>
    <row r="829" spans="2:5" x14ac:dyDescent="0.25">
      <c r="B829"/>
      <c r="C829"/>
      <c r="D829"/>
      <c r="E829"/>
    </row>
    <row r="830" spans="2:5" x14ac:dyDescent="0.25">
      <c r="B830"/>
      <c r="C830"/>
      <c r="D830"/>
      <c r="E830"/>
    </row>
    <row r="831" spans="2:5" x14ac:dyDescent="0.25">
      <c r="B831"/>
      <c r="C831"/>
      <c r="D831"/>
      <c r="E831"/>
    </row>
    <row r="832" spans="2:5" x14ac:dyDescent="0.25">
      <c r="B832"/>
      <c r="C832"/>
      <c r="D832"/>
      <c r="E832"/>
    </row>
    <row r="833" spans="2:5" x14ac:dyDescent="0.25">
      <c r="B833"/>
      <c r="C833"/>
      <c r="D833"/>
      <c r="E833"/>
    </row>
    <row r="834" spans="2:5" x14ac:dyDescent="0.25">
      <c r="B834"/>
      <c r="C834"/>
      <c r="D834"/>
      <c r="E834"/>
    </row>
    <row r="835" spans="2:5" x14ac:dyDescent="0.25">
      <c r="B835"/>
      <c r="C835"/>
      <c r="D835"/>
      <c r="E835"/>
    </row>
    <row r="836" spans="2:5" x14ac:dyDescent="0.25">
      <c r="B836"/>
      <c r="C836"/>
      <c r="D836"/>
      <c r="E836"/>
    </row>
    <row r="837" spans="2:5" x14ac:dyDescent="0.25">
      <c r="B837"/>
      <c r="C837"/>
      <c r="D837"/>
      <c r="E837"/>
    </row>
    <row r="838" spans="2:5" x14ac:dyDescent="0.25">
      <c r="B838"/>
      <c r="C838"/>
      <c r="D838"/>
      <c r="E838"/>
    </row>
    <row r="839" spans="2:5" x14ac:dyDescent="0.25">
      <c r="B839"/>
      <c r="C839"/>
      <c r="D839"/>
      <c r="E839"/>
    </row>
    <row r="840" spans="2:5" x14ac:dyDescent="0.25">
      <c r="B840"/>
      <c r="C840"/>
      <c r="D840"/>
      <c r="E840"/>
    </row>
    <row r="841" spans="2:5" x14ac:dyDescent="0.25">
      <c r="B841"/>
      <c r="C841"/>
      <c r="D841"/>
      <c r="E841"/>
    </row>
    <row r="842" spans="2:5" x14ac:dyDescent="0.25">
      <c r="B842"/>
      <c r="C842"/>
      <c r="D842"/>
      <c r="E842"/>
    </row>
    <row r="843" spans="2:5" x14ac:dyDescent="0.25">
      <c r="B843"/>
      <c r="C843"/>
      <c r="D843"/>
      <c r="E843"/>
    </row>
    <row r="844" spans="2:5" x14ac:dyDescent="0.25">
      <c r="B844"/>
      <c r="C844"/>
      <c r="D844"/>
      <c r="E844"/>
    </row>
    <row r="845" spans="2:5" x14ac:dyDescent="0.25">
      <c r="B845"/>
      <c r="C845"/>
      <c r="D845"/>
      <c r="E845"/>
    </row>
    <row r="846" spans="2:5" x14ac:dyDescent="0.25">
      <c r="B846"/>
      <c r="C846"/>
      <c r="D846"/>
      <c r="E846"/>
    </row>
    <row r="847" spans="2:5" x14ac:dyDescent="0.25">
      <c r="B847"/>
      <c r="C847"/>
      <c r="D847"/>
      <c r="E847"/>
    </row>
    <row r="848" spans="2:5" x14ac:dyDescent="0.25">
      <c r="B848"/>
      <c r="C848"/>
      <c r="D848"/>
      <c r="E848"/>
    </row>
    <row r="849" spans="2:5" x14ac:dyDescent="0.25">
      <c r="B849"/>
      <c r="C849"/>
      <c r="D849"/>
      <c r="E849"/>
    </row>
    <row r="850" spans="2:5" x14ac:dyDescent="0.25">
      <c r="B850"/>
      <c r="C850"/>
      <c r="D850"/>
      <c r="E850"/>
    </row>
    <row r="851" spans="2:5" x14ac:dyDescent="0.25">
      <c r="B851"/>
      <c r="C851"/>
      <c r="D851"/>
      <c r="E851"/>
    </row>
    <row r="852" spans="2:5" x14ac:dyDescent="0.25">
      <c r="B852"/>
      <c r="C852"/>
      <c r="D852"/>
      <c r="E852"/>
    </row>
    <row r="853" spans="2:5" x14ac:dyDescent="0.25">
      <c r="B853"/>
      <c r="C853"/>
      <c r="D853"/>
      <c r="E853"/>
    </row>
    <row r="854" spans="2:5" x14ac:dyDescent="0.25">
      <c r="B854"/>
      <c r="C854"/>
      <c r="D854"/>
      <c r="E854"/>
    </row>
    <row r="855" spans="2:5" x14ac:dyDescent="0.25">
      <c r="B855"/>
      <c r="C855"/>
      <c r="D855"/>
      <c r="E855"/>
    </row>
    <row r="856" spans="2:5" x14ac:dyDescent="0.25">
      <c r="B856"/>
      <c r="C856"/>
      <c r="D856"/>
      <c r="E856"/>
    </row>
    <row r="857" spans="2:5" x14ac:dyDescent="0.25">
      <c r="B857"/>
      <c r="C857"/>
      <c r="D857"/>
      <c r="E857"/>
    </row>
    <row r="858" spans="2:5" x14ac:dyDescent="0.25">
      <c r="B858"/>
      <c r="C858"/>
      <c r="D858"/>
      <c r="E858"/>
    </row>
    <row r="859" spans="2:5" x14ac:dyDescent="0.25">
      <c r="B859"/>
      <c r="C859"/>
      <c r="D859"/>
      <c r="E859"/>
    </row>
    <row r="860" spans="2:5" x14ac:dyDescent="0.25">
      <c r="B860"/>
      <c r="C860"/>
      <c r="D860"/>
      <c r="E860"/>
    </row>
    <row r="861" spans="2:5" x14ac:dyDescent="0.25">
      <c r="B861"/>
      <c r="C861"/>
      <c r="D861"/>
      <c r="E861"/>
    </row>
    <row r="862" spans="2:5" x14ac:dyDescent="0.25">
      <c r="B862"/>
      <c r="C862"/>
      <c r="D862"/>
      <c r="E862"/>
    </row>
    <row r="863" spans="2:5" x14ac:dyDescent="0.25">
      <c r="B863"/>
      <c r="C863"/>
      <c r="D863"/>
      <c r="E863"/>
    </row>
    <row r="864" spans="2:5" x14ac:dyDescent="0.25">
      <c r="B864"/>
      <c r="C864"/>
      <c r="D864"/>
      <c r="E864"/>
    </row>
    <row r="865" spans="2:5" x14ac:dyDescent="0.25">
      <c r="B865"/>
      <c r="C865"/>
      <c r="D865"/>
      <c r="E865"/>
    </row>
    <row r="866" spans="2:5" x14ac:dyDescent="0.25">
      <c r="B866"/>
      <c r="C866"/>
      <c r="D866"/>
      <c r="E866"/>
    </row>
    <row r="867" spans="2:5" x14ac:dyDescent="0.25">
      <c r="B867"/>
      <c r="C867"/>
      <c r="D867"/>
      <c r="E867"/>
    </row>
    <row r="868" spans="2:5" x14ac:dyDescent="0.25">
      <c r="B868"/>
      <c r="C868"/>
      <c r="D868"/>
      <c r="E868"/>
    </row>
    <row r="869" spans="2:5" x14ac:dyDescent="0.25">
      <c r="B869"/>
      <c r="C869"/>
      <c r="D869"/>
      <c r="E869"/>
    </row>
    <row r="870" spans="2:5" x14ac:dyDescent="0.25">
      <c r="B870"/>
      <c r="C870"/>
      <c r="D870"/>
      <c r="E870"/>
    </row>
    <row r="871" spans="2:5" x14ac:dyDescent="0.25">
      <c r="B871"/>
      <c r="C871"/>
      <c r="D871"/>
      <c r="E871"/>
    </row>
    <row r="872" spans="2:5" x14ac:dyDescent="0.25">
      <c r="B872"/>
      <c r="C872"/>
      <c r="D872"/>
      <c r="E872"/>
    </row>
    <row r="873" spans="2:5" x14ac:dyDescent="0.25">
      <c r="B873"/>
      <c r="C873"/>
      <c r="D873"/>
      <c r="E873"/>
    </row>
    <row r="874" spans="2:5" x14ac:dyDescent="0.25">
      <c r="B874"/>
      <c r="C874"/>
      <c r="D874"/>
      <c r="E874"/>
    </row>
    <row r="875" spans="2:5" x14ac:dyDescent="0.25">
      <c r="B875"/>
      <c r="C875"/>
      <c r="D875"/>
      <c r="E875"/>
    </row>
    <row r="876" spans="2:5" x14ac:dyDescent="0.25">
      <c r="B876"/>
      <c r="C876"/>
      <c r="D876"/>
      <c r="E876"/>
    </row>
    <row r="877" spans="2:5" x14ac:dyDescent="0.25">
      <c r="B877"/>
      <c r="C877"/>
      <c r="D877"/>
      <c r="E877"/>
    </row>
    <row r="878" spans="2:5" x14ac:dyDescent="0.25">
      <c r="B878"/>
      <c r="C878"/>
      <c r="D878"/>
      <c r="E878"/>
    </row>
    <row r="879" spans="2:5" x14ac:dyDescent="0.25">
      <c r="B879"/>
      <c r="C879"/>
      <c r="D879"/>
      <c r="E879"/>
    </row>
    <row r="880" spans="2:5" x14ac:dyDescent="0.25">
      <c r="B880"/>
      <c r="C880"/>
      <c r="D880"/>
      <c r="E880"/>
    </row>
    <row r="881" spans="2:5" x14ac:dyDescent="0.25">
      <c r="B881"/>
      <c r="C881"/>
      <c r="D881"/>
      <c r="E881"/>
    </row>
    <row r="882" spans="2:5" x14ac:dyDescent="0.25">
      <c r="B882"/>
      <c r="C882"/>
      <c r="D882"/>
      <c r="E882"/>
    </row>
    <row r="883" spans="2:5" x14ac:dyDescent="0.25">
      <c r="B883"/>
      <c r="C883"/>
      <c r="D883"/>
      <c r="E883"/>
    </row>
    <row r="884" spans="2:5" x14ac:dyDescent="0.25">
      <c r="B884"/>
      <c r="C884"/>
      <c r="D884"/>
      <c r="E884"/>
    </row>
    <row r="885" spans="2:5" x14ac:dyDescent="0.25">
      <c r="B885"/>
      <c r="C885"/>
      <c r="D885"/>
      <c r="E885"/>
    </row>
    <row r="886" spans="2:5" x14ac:dyDescent="0.25">
      <c r="B886"/>
      <c r="C886"/>
      <c r="D886"/>
      <c r="E886"/>
    </row>
    <row r="887" spans="2:5" x14ac:dyDescent="0.25">
      <c r="B887"/>
      <c r="C887"/>
      <c r="D887"/>
      <c r="E887"/>
    </row>
    <row r="888" spans="2:5" x14ac:dyDescent="0.25">
      <c r="B888"/>
      <c r="C888"/>
      <c r="D888"/>
      <c r="E888"/>
    </row>
    <row r="889" spans="2:5" x14ac:dyDescent="0.25">
      <c r="B889"/>
      <c r="C889"/>
      <c r="D889"/>
      <c r="E889"/>
    </row>
    <row r="890" spans="2:5" x14ac:dyDescent="0.25">
      <c r="B890"/>
      <c r="C890"/>
      <c r="D890"/>
      <c r="E890"/>
    </row>
    <row r="891" spans="2:5" x14ac:dyDescent="0.25">
      <c r="B891"/>
      <c r="C891"/>
      <c r="D891"/>
      <c r="E891"/>
    </row>
    <row r="892" spans="2:5" x14ac:dyDescent="0.25">
      <c r="B892"/>
      <c r="C892"/>
      <c r="D892"/>
      <c r="E892"/>
    </row>
    <row r="893" spans="2:5" x14ac:dyDescent="0.25">
      <c r="B893"/>
      <c r="C893"/>
      <c r="D893"/>
      <c r="E893"/>
    </row>
    <row r="894" spans="2:5" x14ac:dyDescent="0.25">
      <c r="B894"/>
      <c r="C894"/>
      <c r="D894"/>
      <c r="E894"/>
    </row>
    <row r="895" spans="2:5" x14ac:dyDescent="0.25">
      <c r="B895"/>
      <c r="C895"/>
      <c r="D895"/>
      <c r="E895"/>
    </row>
    <row r="896" spans="2:5" x14ac:dyDescent="0.25">
      <c r="B896"/>
      <c r="C896"/>
      <c r="D896"/>
      <c r="E896"/>
    </row>
    <row r="897" spans="2:5" x14ac:dyDescent="0.25">
      <c r="B897"/>
      <c r="C897"/>
      <c r="D897"/>
      <c r="E897"/>
    </row>
    <row r="898" spans="2:5" x14ac:dyDescent="0.25">
      <c r="B898"/>
      <c r="C898"/>
      <c r="D898"/>
      <c r="E898"/>
    </row>
    <row r="899" spans="2:5" x14ac:dyDescent="0.25">
      <c r="B899"/>
      <c r="C899"/>
      <c r="D899"/>
      <c r="E899"/>
    </row>
    <row r="900" spans="2:5" x14ac:dyDescent="0.25">
      <c r="B900"/>
      <c r="C900"/>
      <c r="D900"/>
      <c r="E900"/>
    </row>
    <row r="901" spans="2:5" x14ac:dyDescent="0.25">
      <c r="B901"/>
      <c r="C901"/>
      <c r="D901"/>
      <c r="E901"/>
    </row>
    <row r="902" spans="2:5" x14ac:dyDescent="0.25">
      <c r="B902"/>
      <c r="C902"/>
      <c r="D902"/>
      <c r="E902"/>
    </row>
    <row r="903" spans="2:5" x14ac:dyDescent="0.25">
      <c r="B903"/>
      <c r="C903"/>
      <c r="D903"/>
      <c r="E903"/>
    </row>
    <row r="904" spans="2:5" x14ac:dyDescent="0.25">
      <c r="B904"/>
      <c r="C904"/>
      <c r="D904"/>
      <c r="E904"/>
    </row>
    <row r="905" spans="2:5" x14ac:dyDescent="0.25">
      <c r="B905"/>
      <c r="C905"/>
      <c r="D905"/>
      <c r="E905"/>
    </row>
    <row r="906" spans="2:5" x14ac:dyDescent="0.25">
      <c r="B906"/>
      <c r="C906"/>
      <c r="D906"/>
      <c r="E906"/>
    </row>
    <row r="907" spans="2:5" x14ac:dyDescent="0.25">
      <c r="B907"/>
      <c r="C907"/>
      <c r="D907"/>
      <c r="E907"/>
    </row>
    <row r="908" spans="2:5" x14ac:dyDescent="0.25">
      <c r="B908"/>
      <c r="C908"/>
      <c r="D908"/>
      <c r="E908"/>
    </row>
    <row r="909" spans="2:5" x14ac:dyDescent="0.25">
      <c r="B909"/>
      <c r="C909"/>
      <c r="D909"/>
      <c r="E909"/>
    </row>
    <row r="910" spans="2:5" x14ac:dyDescent="0.25">
      <c r="B910"/>
      <c r="C910"/>
      <c r="D910"/>
      <c r="E910"/>
    </row>
    <row r="911" spans="2:5" x14ac:dyDescent="0.25">
      <c r="B911"/>
      <c r="C911"/>
      <c r="D911"/>
      <c r="E911"/>
    </row>
    <row r="912" spans="2:5" x14ac:dyDescent="0.25">
      <c r="B912"/>
      <c r="C912"/>
      <c r="D912"/>
      <c r="E912"/>
    </row>
    <row r="913" spans="2:5" x14ac:dyDescent="0.25">
      <c r="B913"/>
      <c r="C913"/>
      <c r="D913"/>
      <c r="E913"/>
    </row>
    <row r="914" spans="2:5" x14ac:dyDescent="0.25">
      <c r="B914"/>
      <c r="C914"/>
      <c r="D914"/>
      <c r="E914"/>
    </row>
    <row r="915" spans="2:5" x14ac:dyDescent="0.25">
      <c r="B915"/>
      <c r="C915"/>
      <c r="D915"/>
      <c r="E915"/>
    </row>
    <row r="916" spans="2:5" x14ac:dyDescent="0.25">
      <c r="B916"/>
      <c r="C916"/>
      <c r="D916"/>
      <c r="E916"/>
    </row>
    <row r="917" spans="2:5" x14ac:dyDescent="0.25">
      <c r="B917"/>
      <c r="C917"/>
      <c r="D917"/>
      <c r="E917"/>
    </row>
    <row r="918" spans="2:5" x14ac:dyDescent="0.25">
      <c r="B918"/>
      <c r="C918"/>
      <c r="D918"/>
      <c r="E918"/>
    </row>
    <row r="919" spans="2:5" x14ac:dyDescent="0.25">
      <c r="B919"/>
      <c r="C919"/>
      <c r="D919"/>
      <c r="E919"/>
    </row>
    <row r="920" spans="2:5" x14ac:dyDescent="0.25">
      <c r="B920"/>
      <c r="C920"/>
      <c r="D920"/>
      <c r="E920"/>
    </row>
    <row r="921" spans="2:5" x14ac:dyDescent="0.25">
      <c r="B921"/>
      <c r="C921"/>
      <c r="D921"/>
      <c r="E921"/>
    </row>
    <row r="922" spans="2:5" x14ac:dyDescent="0.25">
      <c r="B922"/>
      <c r="C922"/>
      <c r="D922"/>
      <c r="E922"/>
    </row>
    <row r="923" spans="2:5" x14ac:dyDescent="0.25">
      <c r="B923"/>
      <c r="C923"/>
      <c r="D923"/>
      <c r="E923"/>
    </row>
    <row r="924" spans="2:5" x14ac:dyDescent="0.25">
      <c r="B924"/>
      <c r="C924"/>
      <c r="D924"/>
      <c r="E924"/>
    </row>
    <row r="925" spans="2:5" x14ac:dyDescent="0.25">
      <c r="B925"/>
      <c r="C925"/>
      <c r="D925"/>
      <c r="E925"/>
    </row>
    <row r="926" spans="2:5" x14ac:dyDescent="0.25">
      <c r="B926"/>
      <c r="C926"/>
      <c r="D926"/>
      <c r="E926"/>
    </row>
    <row r="927" spans="2:5" x14ac:dyDescent="0.25">
      <c r="B927"/>
      <c r="C927"/>
      <c r="D927"/>
      <c r="E927"/>
    </row>
    <row r="928" spans="2:5" x14ac:dyDescent="0.25">
      <c r="B928"/>
      <c r="C928"/>
      <c r="D928"/>
      <c r="E928"/>
    </row>
    <row r="929" spans="2:5" x14ac:dyDescent="0.25">
      <c r="B929"/>
      <c r="C929"/>
      <c r="D929"/>
      <c r="E929"/>
    </row>
    <row r="930" spans="2:5" x14ac:dyDescent="0.25">
      <c r="B930"/>
      <c r="C930"/>
      <c r="D930"/>
      <c r="E930"/>
    </row>
    <row r="931" spans="2:5" x14ac:dyDescent="0.25">
      <c r="B931"/>
      <c r="C931"/>
      <c r="D931"/>
      <c r="E931"/>
    </row>
    <row r="932" spans="2:5" x14ac:dyDescent="0.25">
      <c r="B932"/>
      <c r="C932"/>
      <c r="D932"/>
      <c r="E932"/>
    </row>
    <row r="933" spans="2:5" x14ac:dyDescent="0.25">
      <c r="B933"/>
      <c r="C933"/>
      <c r="D933"/>
      <c r="E933"/>
    </row>
    <row r="934" spans="2:5" x14ac:dyDescent="0.25">
      <c r="B934"/>
      <c r="C934"/>
      <c r="D934"/>
      <c r="E934"/>
    </row>
    <row r="935" spans="2:5" x14ac:dyDescent="0.25">
      <c r="B935"/>
      <c r="C935"/>
      <c r="D935"/>
      <c r="E935"/>
    </row>
    <row r="936" spans="2:5" x14ac:dyDescent="0.25">
      <c r="B936"/>
      <c r="C936"/>
      <c r="D936"/>
      <c r="E936"/>
    </row>
    <row r="937" spans="2:5" x14ac:dyDescent="0.25">
      <c r="B937"/>
      <c r="C937"/>
      <c r="D937"/>
      <c r="E937"/>
    </row>
    <row r="938" spans="2:5" x14ac:dyDescent="0.25">
      <c r="B938"/>
      <c r="C938"/>
      <c r="D938"/>
      <c r="E938"/>
    </row>
    <row r="939" spans="2:5" x14ac:dyDescent="0.25">
      <c r="B939"/>
      <c r="C939"/>
      <c r="D939"/>
      <c r="E939"/>
    </row>
    <row r="940" spans="2:5" x14ac:dyDescent="0.25">
      <c r="B940"/>
      <c r="C940"/>
      <c r="D940"/>
      <c r="E940"/>
    </row>
    <row r="941" spans="2:5" x14ac:dyDescent="0.25">
      <c r="B941"/>
      <c r="C941"/>
      <c r="D941"/>
      <c r="E941"/>
    </row>
    <row r="942" spans="2:5" x14ac:dyDescent="0.25">
      <c r="B942"/>
      <c r="C942"/>
      <c r="D942"/>
      <c r="E942"/>
    </row>
    <row r="943" spans="2:5" x14ac:dyDescent="0.25">
      <c r="B943"/>
      <c r="C943"/>
      <c r="D943"/>
      <c r="E943"/>
    </row>
    <row r="944" spans="2:5" x14ac:dyDescent="0.25">
      <c r="B944"/>
      <c r="C944"/>
      <c r="D944"/>
      <c r="E944"/>
    </row>
    <row r="945" spans="2:5" x14ac:dyDescent="0.25">
      <c r="B945"/>
      <c r="C945"/>
      <c r="D945"/>
      <c r="E945"/>
    </row>
    <row r="946" spans="2:5" x14ac:dyDescent="0.25">
      <c r="B946"/>
      <c r="C946"/>
      <c r="D946"/>
      <c r="E946"/>
    </row>
    <row r="947" spans="2:5" x14ac:dyDescent="0.25">
      <c r="B947"/>
      <c r="C947"/>
      <c r="D947"/>
      <c r="E947"/>
    </row>
    <row r="948" spans="2:5" x14ac:dyDescent="0.25">
      <c r="B948"/>
      <c r="C948"/>
      <c r="D948"/>
      <c r="E948"/>
    </row>
    <row r="949" spans="2:5" x14ac:dyDescent="0.25">
      <c r="B949"/>
      <c r="C949"/>
      <c r="D949"/>
      <c r="E949"/>
    </row>
    <row r="950" spans="2:5" x14ac:dyDescent="0.25">
      <c r="B950"/>
      <c r="C950"/>
      <c r="D950"/>
      <c r="E950"/>
    </row>
    <row r="951" spans="2:5" x14ac:dyDescent="0.25">
      <c r="B951"/>
      <c r="C951"/>
      <c r="D951"/>
      <c r="E951"/>
    </row>
    <row r="952" spans="2:5" x14ac:dyDescent="0.25">
      <c r="B952"/>
      <c r="C952"/>
      <c r="D952"/>
      <c r="E952"/>
    </row>
    <row r="953" spans="2:5" x14ac:dyDescent="0.25">
      <c r="B953"/>
      <c r="C953"/>
      <c r="D953"/>
      <c r="E953"/>
    </row>
    <row r="954" spans="2:5" x14ac:dyDescent="0.25">
      <c r="B954"/>
      <c r="C954"/>
      <c r="D954"/>
      <c r="E954"/>
    </row>
    <row r="955" spans="2:5" x14ac:dyDescent="0.25">
      <c r="B955"/>
      <c r="C955"/>
      <c r="D955"/>
      <c r="E955"/>
    </row>
    <row r="956" spans="2:5" x14ac:dyDescent="0.25">
      <c r="B956"/>
      <c r="C956"/>
      <c r="D956"/>
      <c r="E956"/>
    </row>
    <row r="957" spans="2:5" x14ac:dyDescent="0.25">
      <c r="B957"/>
      <c r="C957"/>
      <c r="D957"/>
      <c r="E957"/>
    </row>
    <row r="958" spans="2:5" x14ac:dyDescent="0.25">
      <c r="B958"/>
      <c r="C958"/>
      <c r="D958"/>
      <c r="E958"/>
    </row>
    <row r="959" spans="2:5" x14ac:dyDescent="0.25">
      <c r="B959"/>
      <c r="C959"/>
      <c r="D959"/>
      <c r="E959"/>
    </row>
    <row r="960" spans="2:5" x14ac:dyDescent="0.25">
      <c r="B960"/>
      <c r="C960"/>
      <c r="D960"/>
      <c r="E960"/>
    </row>
    <row r="961" spans="2:5" x14ac:dyDescent="0.25">
      <c r="B961"/>
      <c r="C961"/>
      <c r="D961"/>
      <c r="E961"/>
    </row>
    <row r="962" spans="2:5" x14ac:dyDescent="0.25">
      <c r="B962"/>
      <c r="C962"/>
      <c r="D962"/>
      <c r="E962"/>
    </row>
    <row r="963" spans="2:5" x14ac:dyDescent="0.25">
      <c r="B963"/>
      <c r="C963"/>
      <c r="D963"/>
      <c r="E963"/>
    </row>
    <row r="964" spans="2:5" x14ac:dyDescent="0.25">
      <c r="B964"/>
      <c r="C964"/>
      <c r="D964"/>
      <c r="E964"/>
    </row>
    <row r="965" spans="2:5" x14ac:dyDescent="0.25">
      <c r="B965"/>
      <c r="C965"/>
      <c r="D965"/>
      <c r="E965"/>
    </row>
    <row r="966" spans="2:5" x14ac:dyDescent="0.25">
      <c r="B966"/>
      <c r="C966"/>
      <c r="D966"/>
      <c r="E966"/>
    </row>
    <row r="967" spans="2:5" x14ac:dyDescent="0.25">
      <c r="B967"/>
      <c r="C967"/>
      <c r="D967"/>
      <c r="E967"/>
    </row>
    <row r="968" spans="2:5" x14ac:dyDescent="0.25">
      <c r="B968"/>
      <c r="C968"/>
      <c r="D968"/>
      <c r="E968"/>
    </row>
    <row r="969" spans="2:5" x14ac:dyDescent="0.25">
      <c r="B969"/>
      <c r="C969"/>
      <c r="D969"/>
      <c r="E969"/>
    </row>
    <row r="970" spans="2:5" x14ac:dyDescent="0.25">
      <c r="B970"/>
      <c r="C970"/>
      <c r="D970"/>
      <c r="E970"/>
    </row>
    <row r="971" spans="2:5" x14ac:dyDescent="0.25">
      <c r="B971"/>
      <c r="C971"/>
      <c r="D971"/>
      <c r="E971"/>
    </row>
    <row r="972" spans="2:5" x14ac:dyDescent="0.25">
      <c r="B972"/>
      <c r="C972"/>
      <c r="D972"/>
      <c r="E972"/>
    </row>
    <row r="973" spans="2:5" x14ac:dyDescent="0.25">
      <c r="B973"/>
      <c r="C973"/>
      <c r="D973"/>
      <c r="E973"/>
    </row>
    <row r="974" spans="2:5" x14ac:dyDescent="0.25">
      <c r="B974"/>
      <c r="C974"/>
      <c r="D974"/>
      <c r="E974"/>
    </row>
    <row r="975" spans="2:5" x14ac:dyDescent="0.25">
      <c r="B975"/>
      <c r="C975"/>
      <c r="D975"/>
      <c r="E975"/>
    </row>
    <row r="976" spans="2:5" x14ac:dyDescent="0.25">
      <c r="B976"/>
      <c r="C976"/>
      <c r="D976"/>
      <c r="E976"/>
    </row>
    <row r="977" spans="2:5" x14ac:dyDescent="0.25">
      <c r="B977"/>
      <c r="C977"/>
      <c r="D977"/>
      <c r="E977"/>
    </row>
    <row r="978" spans="2:5" x14ac:dyDescent="0.25">
      <c r="B978"/>
      <c r="C978"/>
      <c r="D978"/>
      <c r="E978"/>
    </row>
    <row r="979" spans="2:5" x14ac:dyDescent="0.25">
      <c r="B979"/>
      <c r="C979"/>
      <c r="D979"/>
      <c r="E979"/>
    </row>
    <row r="980" spans="2:5" x14ac:dyDescent="0.25">
      <c r="B980"/>
      <c r="C980"/>
      <c r="D980"/>
      <c r="E980"/>
    </row>
    <row r="981" spans="2:5" x14ac:dyDescent="0.25">
      <c r="B981"/>
      <c r="C981"/>
      <c r="D981"/>
      <c r="E981"/>
    </row>
    <row r="982" spans="2:5" x14ac:dyDescent="0.25">
      <c r="B982"/>
      <c r="C982"/>
      <c r="D982"/>
      <c r="E982"/>
    </row>
    <row r="983" spans="2:5" x14ac:dyDescent="0.25">
      <c r="B983"/>
      <c r="C983"/>
      <c r="D983"/>
      <c r="E983"/>
    </row>
    <row r="984" spans="2:5" x14ac:dyDescent="0.25">
      <c r="B984"/>
      <c r="C984"/>
      <c r="D984"/>
      <c r="E984"/>
    </row>
    <row r="985" spans="2:5" x14ac:dyDescent="0.25">
      <c r="B985"/>
      <c r="C985"/>
      <c r="D985"/>
      <c r="E985"/>
    </row>
    <row r="986" spans="2:5" x14ac:dyDescent="0.25">
      <c r="B986"/>
      <c r="C986"/>
      <c r="D986"/>
      <c r="E986"/>
    </row>
    <row r="987" spans="2:5" x14ac:dyDescent="0.25">
      <c r="B987"/>
      <c r="C987"/>
      <c r="D987"/>
      <c r="E987"/>
    </row>
    <row r="988" spans="2:5" x14ac:dyDescent="0.25">
      <c r="B988"/>
      <c r="C988"/>
      <c r="D988"/>
      <c r="E988"/>
    </row>
    <row r="989" spans="2:5" x14ac:dyDescent="0.25">
      <c r="B989"/>
      <c r="C989"/>
      <c r="D989"/>
      <c r="E989"/>
    </row>
    <row r="990" spans="2:5" x14ac:dyDescent="0.25">
      <c r="B990"/>
      <c r="C990"/>
      <c r="D990"/>
      <c r="E990"/>
    </row>
    <row r="991" spans="2:5" x14ac:dyDescent="0.25">
      <c r="B991"/>
      <c r="C991"/>
      <c r="D991"/>
      <c r="E991"/>
    </row>
    <row r="992" spans="2:5" x14ac:dyDescent="0.25">
      <c r="B992"/>
      <c r="C992"/>
      <c r="D992"/>
      <c r="E992"/>
    </row>
    <row r="993" spans="2:5" x14ac:dyDescent="0.25">
      <c r="B993"/>
      <c r="C993"/>
      <c r="D993"/>
      <c r="E993"/>
    </row>
    <row r="994" spans="2:5" x14ac:dyDescent="0.25">
      <c r="B994"/>
      <c r="C994"/>
      <c r="D994"/>
      <c r="E994"/>
    </row>
    <row r="995" spans="2:5" x14ac:dyDescent="0.25">
      <c r="B995"/>
      <c r="C995"/>
      <c r="D995"/>
      <c r="E995"/>
    </row>
    <row r="996" spans="2:5" x14ac:dyDescent="0.25">
      <c r="B996"/>
      <c r="C996"/>
      <c r="D996"/>
      <c r="E996"/>
    </row>
    <row r="997" spans="2:5" x14ac:dyDescent="0.25">
      <c r="B997"/>
      <c r="C997"/>
      <c r="D997"/>
      <c r="E997"/>
    </row>
    <row r="998" spans="2:5" x14ac:dyDescent="0.25">
      <c r="B998"/>
      <c r="C998"/>
      <c r="D998"/>
      <c r="E998"/>
    </row>
    <row r="999" spans="2:5" x14ac:dyDescent="0.25">
      <c r="B999"/>
      <c r="C999"/>
      <c r="D999"/>
      <c r="E999"/>
    </row>
    <row r="1000" spans="2:5" x14ac:dyDescent="0.25">
      <c r="B1000"/>
      <c r="C1000"/>
      <c r="D1000"/>
      <c r="E1000"/>
    </row>
    <row r="1001" spans="2:5" x14ac:dyDescent="0.25">
      <c r="B1001"/>
      <c r="C1001"/>
      <c r="D1001"/>
      <c r="E1001"/>
    </row>
    <row r="1002" spans="2:5" x14ac:dyDescent="0.25">
      <c r="B1002"/>
      <c r="C1002"/>
      <c r="D1002"/>
      <c r="E1002"/>
    </row>
    <row r="1003" spans="2:5" x14ac:dyDescent="0.25">
      <c r="B1003"/>
      <c r="C1003"/>
      <c r="D1003"/>
      <c r="E1003"/>
    </row>
    <row r="1004" spans="2:5" x14ac:dyDescent="0.25">
      <c r="B1004"/>
      <c r="C1004"/>
      <c r="D1004"/>
      <c r="E1004"/>
    </row>
    <row r="1005" spans="2:5" x14ac:dyDescent="0.25">
      <c r="B1005"/>
      <c r="C1005"/>
      <c r="D1005"/>
      <c r="E1005"/>
    </row>
    <row r="1006" spans="2:5" x14ac:dyDescent="0.25">
      <c r="B1006"/>
      <c r="C1006"/>
      <c r="D1006"/>
      <c r="E1006"/>
    </row>
    <row r="1007" spans="2:5" x14ac:dyDescent="0.25">
      <c r="B1007"/>
      <c r="C1007"/>
      <c r="D1007"/>
      <c r="E1007"/>
    </row>
    <row r="1008" spans="2:5" x14ac:dyDescent="0.25">
      <c r="B1008"/>
      <c r="C1008"/>
      <c r="D1008"/>
      <c r="E1008"/>
    </row>
    <row r="1009" spans="2:5" x14ac:dyDescent="0.25">
      <c r="B1009"/>
      <c r="C1009"/>
      <c r="D1009"/>
      <c r="E1009"/>
    </row>
    <row r="1010" spans="2:5" x14ac:dyDescent="0.25">
      <c r="B1010"/>
      <c r="C1010"/>
      <c r="D1010"/>
      <c r="E1010"/>
    </row>
    <row r="1011" spans="2:5" x14ac:dyDescent="0.25">
      <c r="B1011"/>
      <c r="C1011"/>
      <c r="D1011"/>
      <c r="E1011"/>
    </row>
    <row r="1012" spans="2:5" x14ac:dyDescent="0.25">
      <c r="B1012"/>
      <c r="C1012"/>
      <c r="D1012"/>
      <c r="E1012"/>
    </row>
    <row r="1013" spans="2:5" x14ac:dyDescent="0.25">
      <c r="B1013"/>
      <c r="C1013"/>
      <c r="D1013"/>
      <c r="E1013"/>
    </row>
    <row r="1014" spans="2:5" x14ac:dyDescent="0.25">
      <c r="B1014"/>
      <c r="C1014"/>
      <c r="D1014"/>
      <c r="E1014"/>
    </row>
    <row r="1015" spans="2:5" x14ac:dyDescent="0.25">
      <c r="B1015"/>
      <c r="C1015"/>
      <c r="D1015"/>
      <c r="E1015"/>
    </row>
    <row r="1016" spans="2:5" x14ac:dyDescent="0.25">
      <c r="B1016"/>
      <c r="C1016"/>
      <c r="D1016"/>
      <c r="E1016"/>
    </row>
    <row r="1017" spans="2:5" x14ac:dyDescent="0.25">
      <c r="B1017"/>
      <c r="C1017"/>
      <c r="D1017"/>
      <c r="E1017"/>
    </row>
    <row r="1018" spans="2:5" x14ac:dyDescent="0.25">
      <c r="B1018"/>
      <c r="C1018"/>
      <c r="D1018"/>
      <c r="E1018"/>
    </row>
    <row r="1019" spans="2:5" x14ac:dyDescent="0.25">
      <c r="B1019"/>
      <c r="C1019"/>
      <c r="D1019"/>
      <c r="E1019"/>
    </row>
    <row r="1020" spans="2:5" x14ac:dyDescent="0.25">
      <c r="B1020"/>
      <c r="C1020"/>
      <c r="D1020"/>
      <c r="E1020"/>
    </row>
    <row r="1021" spans="2:5" x14ac:dyDescent="0.25">
      <c r="B1021"/>
      <c r="C1021"/>
      <c r="D1021"/>
      <c r="E1021"/>
    </row>
    <row r="1022" spans="2:5" x14ac:dyDescent="0.25">
      <c r="B1022"/>
      <c r="C1022"/>
      <c r="D1022"/>
      <c r="E1022"/>
    </row>
    <row r="1023" spans="2:5" x14ac:dyDescent="0.25">
      <c r="B1023"/>
      <c r="C1023"/>
      <c r="D1023"/>
      <c r="E1023"/>
    </row>
    <row r="1024" spans="2:5" x14ac:dyDescent="0.25">
      <c r="B1024"/>
      <c r="C1024"/>
      <c r="D1024"/>
      <c r="E1024"/>
    </row>
    <row r="1025" spans="2:5" x14ac:dyDescent="0.25">
      <c r="B1025"/>
      <c r="C1025"/>
      <c r="D1025"/>
      <c r="E1025"/>
    </row>
    <row r="1026" spans="2:5" x14ac:dyDescent="0.25">
      <c r="B1026"/>
      <c r="C1026"/>
      <c r="D1026"/>
      <c r="E1026"/>
    </row>
    <row r="1027" spans="2:5" x14ac:dyDescent="0.25">
      <c r="B1027"/>
      <c r="C1027"/>
      <c r="D1027"/>
      <c r="E1027"/>
    </row>
    <row r="1028" spans="2:5" x14ac:dyDescent="0.25">
      <c r="B1028"/>
      <c r="C1028"/>
      <c r="D1028"/>
      <c r="E1028"/>
    </row>
    <row r="1029" spans="2:5" x14ac:dyDescent="0.25">
      <c r="B1029"/>
      <c r="C1029"/>
      <c r="D1029"/>
      <c r="E1029"/>
    </row>
    <row r="1030" spans="2:5" x14ac:dyDescent="0.25">
      <c r="B1030"/>
      <c r="C1030"/>
      <c r="D1030"/>
      <c r="E1030"/>
    </row>
    <row r="1031" spans="2:5" x14ac:dyDescent="0.25">
      <c r="B1031"/>
      <c r="C1031"/>
      <c r="D1031"/>
      <c r="E1031"/>
    </row>
    <row r="1032" spans="2:5" x14ac:dyDescent="0.25">
      <c r="B1032"/>
      <c r="C1032"/>
      <c r="D1032"/>
      <c r="E1032"/>
    </row>
    <row r="1033" spans="2:5" x14ac:dyDescent="0.25">
      <c r="B1033"/>
      <c r="C1033"/>
      <c r="D1033"/>
      <c r="E1033"/>
    </row>
    <row r="1034" spans="2:5" x14ac:dyDescent="0.25">
      <c r="B1034"/>
      <c r="C1034"/>
      <c r="D1034"/>
      <c r="E1034"/>
    </row>
    <row r="1035" spans="2:5" x14ac:dyDescent="0.25">
      <c r="B1035"/>
      <c r="C1035"/>
      <c r="D1035"/>
      <c r="E1035"/>
    </row>
    <row r="1036" spans="2:5" x14ac:dyDescent="0.25">
      <c r="B1036"/>
      <c r="C1036"/>
      <c r="D1036"/>
      <c r="E1036"/>
    </row>
    <row r="1037" spans="2:5" x14ac:dyDescent="0.25">
      <c r="B1037"/>
      <c r="C1037"/>
      <c r="D1037"/>
      <c r="E1037"/>
    </row>
    <row r="1038" spans="2:5" x14ac:dyDescent="0.25">
      <c r="B1038"/>
      <c r="C1038"/>
      <c r="D1038"/>
      <c r="E1038"/>
    </row>
    <row r="1039" spans="2:5" x14ac:dyDescent="0.25">
      <c r="B1039"/>
      <c r="C1039"/>
      <c r="D1039"/>
      <c r="E1039"/>
    </row>
    <row r="1040" spans="2:5" x14ac:dyDescent="0.25">
      <c r="B1040"/>
      <c r="C1040"/>
      <c r="D1040"/>
      <c r="E1040"/>
    </row>
    <row r="1041" spans="2:5" x14ac:dyDescent="0.25">
      <c r="B1041"/>
      <c r="C1041"/>
      <c r="D1041"/>
      <c r="E1041"/>
    </row>
    <row r="1042" spans="2:5" x14ac:dyDescent="0.25">
      <c r="B1042"/>
      <c r="C1042"/>
      <c r="D1042"/>
      <c r="E1042"/>
    </row>
    <row r="1043" spans="2:5" x14ac:dyDescent="0.25">
      <c r="B1043"/>
      <c r="C1043"/>
      <c r="D1043"/>
      <c r="E1043"/>
    </row>
    <row r="1044" spans="2:5" x14ac:dyDescent="0.25">
      <c r="B1044"/>
      <c r="C1044"/>
      <c r="D1044"/>
      <c r="E1044"/>
    </row>
    <row r="1045" spans="2:5" x14ac:dyDescent="0.25">
      <c r="B1045"/>
      <c r="C1045"/>
      <c r="D1045"/>
      <c r="E1045"/>
    </row>
    <row r="1046" spans="2:5" x14ac:dyDescent="0.25">
      <c r="B1046"/>
      <c r="C1046"/>
      <c r="D1046"/>
      <c r="E1046"/>
    </row>
    <row r="1047" spans="2:5" x14ac:dyDescent="0.25">
      <c r="B1047"/>
      <c r="C1047"/>
      <c r="D1047"/>
      <c r="E1047"/>
    </row>
    <row r="1048" spans="2:5" x14ac:dyDescent="0.25">
      <c r="B1048"/>
      <c r="C1048"/>
      <c r="D1048"/>
      <c r="E1048"/>
    </row>
    <row r="1049" spans="2:5" x14ac:dyDescent="0.25">
      <c r="B1049"/>
      <c r="C1049"/>
      <c r="D1049"/>
      <c r="E1049"/>
    </row>
    <row r="1050" spans="2:5" x14ac:dyDescent="0.25">
      <c r="B1050"/>
      <c r="C1050"/>
      <c r="D1050"/>
      <c r="E1050"/>
    </row>
    <row r="1051" spans="2:5" x14ac:dyDescent="0.25">
      <c r="B1051"/>
      <c r="C1051"/>
      <c r="D1051"/>
      <c r="E1051"/>
    </row>
    <row r="1052" spans="2:5" x14ac:dyDescent="0.25">
      <c r="B1052"/>
      <c r="C1052"/>
      <c r="D1052"/>
      <c r="E1052"/>
    </row>
    <row r="1053" spans="2:5" x14ac:dyDescent="0.25">
      <c r="B1053"/>
      <c r="C1053"/>
      <c r="D1053"/>
      <c r="E1053"/>
    </row>
    <row r="1054" spans="2:5" x14ac:dyDescent="0.25">
      <c r="B1054"/>
      <c r="C1054"/>
      <c r="D1054"/>
      <c r="E1054"/>
    </row>
    <row r="1055" spans="2:5" x14ac:dyDescent="0.25">
      <c r="B1055"/>
      <c r="C1055"/>
      <c r="D1055"/>
      <c r="E1055"/>
    </row>
    <row r="1056" spans="2:5" x14ac:dyDescent="0.25">
      <c r="B1056"/>
      <c r="C1056"/>
      <c r="D1056"/>
      <c r="E1056"/>
    </row>
    <row r="1057" spans="2:5" x14ac:dyDescent="0.25">
      <c r="B1057"/>
      <c r="C1057"/>
      <c r="D1057"/>
      <c r="E1057"/>
    </row>
    <row r="1058" spans="2:5" x14ac:dyDescent="0.25">
      <c r="B1058"/>
      <c r="C1058"/>
      <c r="D1058"/>
      <c r="E1058"/>
    </row>
    <row r="1059" spans="2:5" x14ac:dyDescent="0.25">
      <c r="B1059"/>
      <c r="C1059"/>
      <c r="D1059"/>
      <c r="E1059"/>
    </row>
    <row r="1060" spans="2:5" x14ac:dyDescent="0.25">
      <c r="B1060"/>
      <c r="C1060"/>
      <c r="D1060"/>
      <c r="E1060"/>
    </row>
    <row r="1061" spans="2:5" x14ac:dyDescent="0.25">
      <c r="B1061"/>
      <c r="C1061"/>
      <c r="D1061"/>
      <c r="E1061"/>
    </row>
    <row r="1062" spans="2:5" x14ac:dyDescent="0.25">
      <c r="B1062"/>
      <c r="C1062"/>
      <c r="D1062"/>
      <c r="E1062"/>
    </row>
    <row r="1063" spans="2:5" x14ac:dyDescent="0.25">
      <c r="B1063"/>
      <c r="C1063"/>
      <c r="D1063"/>
      <c r="E1063"/>
    </row>
    <row r="1064" spans="2:5" x14ac:dyDescent="0.25">
      <c r="B1064"/>
      <c r="C1064"/>
      <c r="D1064"/>
      <c r="E1064"/>
    </row>
    <row r="1065" spans="2:5" x14ac:dyDescent="0.25">
      <c r="B1065"/>
      <c r="C1065"/>
      <c r="D1065"/>
      <c r="E1065"/>
    </row>
    <row r="1066" spans="2:5" x14ac:dyDescent="0.25">
      <c r="B1066"/>
      <c r="C1066"/>
      <c r="D1066"/>
      <c r="E1066"/>
    </row>
    <row r="1067" spans="2:5" x14ac:dyDescent="0.25">
      <c r="B1067"/>
      <c r="C1067"/>
      <c r="D1067"/>
      <c r="E1067"/>
    </row>
    <row r="1068" spans="2:5" x14ac:dyDescent="0.25">
      <c r="B1068"/>
      <c r="C1068"/>
      <c r="D1068"/>
      <c r="E1068"/>
    </row>
    <row r="1069" spans="2:5" x14ac:dyDescent="0.25">
      <c r="B1069"/>
      <c r="C1069"/>
      <c r="D1069"/>
      <c r="E1069"/>
    </row>
    <row r="1070" spans="2:5" x14ac:dyDescent="0.25">
      <c r="B1070"/>
      <c r="C1070"/>
      <c r="D1070"/>
      <c r="E1070"/>
    </row>
    <row r="1071" spans="2:5" x14ac:dyDescent="0.25">
      <c r="B1071"/>
      <c r="C1071"/>
      <c r="D1071"/>
      <c r="E1071"/>
    </row>
    <row r="1072" spans="2:5" x14ac:dyDescent="0.25">
      <c r="B1072"/>
      <c r="C1072"/>
      <c r="D1072"/>
      <c r="E1072"/>
    </row>
    <row r="1073" spans="2:5" x14ac:dyDescent="0.25">
      <c r="B1073"/>
      <c r="C1073"/>
      <c r="D1073"/>
      <c r="E1073"/>
    </row>
    <row r="1074" spans="2:5" x14ac:dyDescent="0.25">
      <c r="B1074"/>
      <c r="C1074"/>
      <c r="D1074"/>
      <c r="E1074"/>
    </row>
    <row r="1075" spans="2:5" x14ac:dyDescent="0.25">
      <c r="B1075"/>
      <c r="C1075"/>
      <c r="D1075"/>
      <c r="E1075"/>
    </row>
    <row r="1076" spans="2:5" x14ac:dyDescent="0.25">
      <c r="B1076"/>
      <c r="C1076"/>
      <c r="D1076"/>
      <c r="E1076"/>
    </row>
    <row r="1077" spans="2:5" x14ac:dyDescent="0.25">
      <c r="B1077"/>
      <c r="C1077"/>
      <c r="D1077"/>
      <c r="E1077"/>
    </row>
    <row r="1078" spans="2:5" x14ac:dyDescent="0.25">
      <c r="B1078"/>
      <c r="C1078"/>
      <c r="D1078"/>
      <c r="E1078"/>
    </row>
    <row r="1079" spans="2:5" x14ac:dyDescent="0.25">
      <c r="B1079"/>
      <c r="C1079"/>
      <c r="D1079"/>
      <c r="E1079"/>
    </row>
    <row r="1080" spans="2:5" x14ac:dyDescent="0.25">
      <c r="B1080"/>
      <c r="C1080"/>
      <c r="D1080"/>
      <c r="E1080"/>
    </row>
    <row r="1081" spans="2:5" x14ac:dyDescent="0.25">
      <c r="B1081"/>
      <c r="C1081"/>
      <c r="D1081"/>
      <c r="E1081"/>
    </row>
    <row r="1082" spans="2:5" x14ac:dyDescent="0.25">
      <c r="B1082"/>
      <c r="C1082"/>
      <c r="D1082"/>
      <c r="E1082"/>
    </row>
    <row r="1083" spans="2:5" x14ac:dyDescent="0.25">
      <c r="B1083"/>
      <c r="C1083"/>
      <c r="D1083"/>
      <c r="E1083"/>
    </row>
    <row r="1084" spans="2:5" x14ac:dyDescent="0.25">
      <c r="B1084"/>
      <c r="C1084"/>
      <c r="D1084"/>
      <c r="E1084"/>
    </row>
    <row r="1085" spans="2:5" x14ac:dyDescent="0.25">
      <c r="B1085"/>
      <c r="C1085"/>
      <c r="D1085"/>
      <c r="E1085"/>
    </row>
    <row r="1086" spans="2:5" x14ac:dyDescent="0.25">
      <c r="B1086"/>
      <c r="C1086"/>
      <c r="D1086"/>
      <c r="E1086"/>
    </row>
    <row r="1087" spans="2:5" x14ac:dyDescent="0.25">
      <c r="B1087"/>
      <c r="C1087"/>
      <c r="D1087"/>
      <c r="E1087"/>
    </row>
    <row r="1088" spans="2:5" x14ac:dyDescent="0.25">
      <c r="B1088"/>
      <c r="C1088"/>
      <c r="D1088"/>
      <c r="E1088"/>
    </row>
    <row r="1089" spans="2:5" x14ac:dyDescent="0.25">
      <c r="B1089"/>
      <c r="C1089"/>
      <c r="D1089"/>
      <c r="E1089"/>
    </row>
    <row r="1090" spans="2:5" x14ac:dyDescent="0.25">
      <c r="B1090"/>
      <c r="C1090"/>
      <c r="D1090"/>
      <c r="E1090"/>
    </row>
    <row r="1091" spans="2:5" x14ac:dyDescent="0.25">
      <c r="B1091"/>
      <c r="C1091"/>
      <c r="D1091"/>
      <c r="E1091"/>
    </row>
    <row r="1092" spans="2:5" x14ac:dyDescent="0.25">
      <c r="B1092"/>
      <c r="C1092"/>
      <c r="D1092"/>
      <c r="E1092"/>
    </row>
    <row r="1093" spans="2:5" x14ac:dyDescent="0.25">
      <c r="B1093"/>
      <c r="C1093"/>
      <c r="D1093"/>
      <c r="E1093"/>
    </row>
    <row r="1094" spans="2:5" x14ac:dyDescent="0.25">
      <c r="B1094"/>
      <c r="C1094"/>
      <c r="D1094"/>
      <c r="E1094"/>
    </row>
    <row r="1095" spans="2:5" x14ac:dyDescent="0.25">
      <c r="B1095"/>
      <c r="C1095"/>
      <c r="D1095"/>
      <c r="E1095"/>
    </row>
    <row r="1096" spans="2:5" x14ac:dyDescent="0.25">
      <c r="B1096"/>
      <c r="C1096"/>
      <c r="D1096"/>
      <c r="E1096"/>
    </row>
    <row r="1097" spans="2:5" x14ac:dyDescent="0.25">
      <c r="B1097"/>
      <c r="C1097"/>
      <c r="D1097"/>
      <c r="E1097"/>
    </row>
    <row r="1098" spans="2:5" x14ac:dyDescent="0.25">
      <c r="B1098"/>
      <c r="C1098"/>
      <c r="D1098"/>
      <c r="E1098"/>
    </row>
    <row r="1099" spans="2:5" x14ac:dyDescent="0.25">
      <c r="B1099"/>
      <c r="C1099"/>
      <c r="D1099"/>
      <c r="E1099"/>
    </row>
    <row r="1100" spans="2:5" x14ac:dyDescent="0.25">
      <c r="B1100"/>
      <c r="C1100"/>
      <c r="D1100"/>
      <c r="E1100"/>
    </row>
    <row r="1101" spans="2:5" x14ac:dyDescent="0.25">
      <c r="B1101"/>
      <c r="C1101"/>
      <c r="D1101"/>
      <c r="E1101"/>
    </row>
    <row r="1102" spans="2:5" x14ac:dyDescent="0.25">
      <c r="B1102"/>
      <c r="C1102"/>
      <c r="D1102"/>
      <c r="E1102"/>
    </row>
    <row r="1103" spans="2:5" x14ac:dyDescent="0.25">
      <c r="B1103"/>
      <c r="C1103"/>
      <c r="D1103"/>
      <c r="E1103"/>
    </row>
    <row r="1104" spans="2:5" x14ac:dyDescent="0.25">
      <c r="B1104"/>
      <c r="C1104"/>
      <c r="D1104"/>
      <c r="E1104"/>
    </row>
    <row r="1105" spans="2:5" x14ac:dyDescent="0.25">
      <c r="B1105"/>
      <c r="C1105"/>
      <c r="D1105"/>
      <c r="E1105"/>
    </row>
    <row r="1106" spans="2:5" x14ac:dyDescent="0.25">
      <c r="B1106"/>
      <c r="C1106"/>
      <c r="D1106"/>
      <c r="E1106"/>
    </row>
    <row r="1107" spans="2:5" x14ac:dyDescent="0.25">
      <c r="B1107"/>
      <c r="C1107"/>
      <c r="D1107"/>
      <c r="E1107"/>
    </row>
    <row r="1108" spans="2:5" x14ac:dyDescent="0.25">
      <c r="B1108"/>
      <c r="C1108"/>
      <c r="D1108"/>
      <c r="E1108"/>
    </row>
    <row r="1109" spans="2:5" x14ac:dyDescent="0.25">
      <c r="B1109"/>
      <c r="C1109"/>
      <c r="D1109"/>
      <c r="E1109"/>
    </row>
    <row r="1110" spans="2:5" x14ac:dyDescent="0.25">
      <c r="B1110"/>
      <c r="C1110"/>
      <c r="D1110"/>
      <c r="E1110"/>
    </row>
    <row r="1111" spans="2:5" x14ac:dyDescent="0.25">
      <c r="B1111"/>
      <c r="C1111"/>
      <c r="D1111"/>
      <c r="E1111"/>
    </row>
    <row r="1112" spans="2:5" x14ac:dyDescent="0.25">
      <c r="B1112"/>
      <c r="C1112"/>
      <c r="D1112"/>
      <c r="E1112"/>
    </row>
    <row r="1113" spans="2:5" x14ac:dyDescent="0.25">
      <c r="B1113"/>
      <c r="C1113"/>
      <c r="D1113"/>
      <c r="E1113"/>
    </row>
    <row r="1114" spans="2:5" x14ac:dyDescent="0.25">
      <c r="B1114"/>
      <c r="C1114"/>
      <c r="D1114"/>
      <c r="E1114"/>
    </row>
    <row r="1115" spans="2:5" x14ac:dyDescent="0.25">
      <c r="B1115"/>
      <c r="C1115"/>
      <c r="D1115"/>
      <c r="E1115"/>
    </row>
    <row r="1116" spans="2:5" x14ac:dyDescent="0.25">
      <c r="B1116"/>
      <c r="C1116"/>
      <c r="D1116"/>
      <c r="E1116"/>
    </row>
    <row r="1117" spans="2:5" x14ac:dyDescent="0.25">
      <c r="B1117"/>
      <c r="C1117"/>
      <c r="D1117"/>
      <c r="E1117"/>
    </row>
    <row r="1118" spans="2:5" x14ac:dyDescent="0.25">
      <c r="B1118"/>
      <c r="C1118"/>
      <c r="D1118"/>
      <c r="E1118"/>
    </row>
    <row r="1119" spans="2:5" x14ac:dyDescent="0.25">
      <c r="B1119"/>
      <c r="C1119"/>
      <c r="D1119"/>
      <c r="E1119"/>
    </row>
    <row r="1120" spans="2:5" x14ac:dyDescent="0.25">
      <c r="B1120"/>
      <c r="C1120"/>
      <c r="D1120"/>
      <c r="E1120"/>
    </row>
    <row r="1121" spans="2:5" x14ac:dyDescent="0.25">
      <c r="B1121"/>
      <c r="C1121"/>
      <c r="D1121"/>
      <c r="E1121"/>
    </row>
    <row r="1122" spans="2:5" x14ac:dyDescent="0.25">
      <c r="B1122"/>
      <c r="C1122"/>
      <c r="D1122"/>
      <c r="E1122"/>
    </row>
    <row r="1123" spans="2:5" x14ac:dyDescent="0.25">
      <c r="B1123"/>
      <c r="C1123"/>
      <c r="D1123"/>
      <c r="E1123"/>
    </row>
    <row r="1124" spans="2:5" x14ac:dyDescent="0.25">
      <c r="B1124"/>
      <c r="C1124"/>
      <c r="D1124"/>
      <c r="E1124"/>
    </row>
    <row r="1125" spans="2:5" x14ac:dyDescent="0.25">
      <c r="B1125"/>
      <c r="C1125"/>
      <c r="D1125"/>
      <c r="E1125"/>
    </row>
    <row r="1126" spans="2:5" x14ac:dyDescent="0.25">
      <c r="B1126"/>
      <c r="C1126"/>
      <c r="D1126"/>
      <c r="E1126"/>
    </row>
    <row r="1127" spans="2:5" x14ac:dyDescent="0.25">
      <c r="B1127"/>
      <c r="C1127"/>
      <c r="D1127"/>
      <c r="E1127"/>
    </row>
    <row r="1128" spans="2:5" x14ac:dyDescent="0.25">
      <c r="B1128"/>
      <c r="C1128"/>
      <c r="D1128"/>
      <c r="E1128"/>
    </row>
    <row r="1129" spans="2:5" x14ac:dyDescent="0.25">
      <c r="B1129"/>
      <c r="C1129"/>
      <c r="D1129"/>
      <c r="E1129"/>
    </row>
    <row r="1130" spans="2:5" x14ac:dyDescent="0.25">
      <c r="B1130"/>
      <c r="C1130"/>
      <c r="D1130"/>
      <c r="E1130"/>
    </row>
    <row r="1131" spans="2:5" x14ac:dyDescent="0.25">
      <c r="B1131"/>
      <c r="C1131"/>
      <c r="D1131"/>
      <c r="E1131"/>
    </row>
    <row r="1132" spans="2:5" x14ac:dyDescent="0.25">
      <c r="B1132"/>
      <c r="C1132"/>
      <c r="D1132"/>
      <c r="E1132"/>
    </row>
    <row r="1133" spans="2:5" x14ac:dyDescent="0.25">
      <c r="B1133"/>
      <c r="C1133"/>
      <c r="D1133"/>
      <c r="E1133"/>
    </row>
    <row r="1134" spans="2:5" x14ac:dyDescent="0.25">
      <c r="B1134"/>
      <c r="C1134"/>
      <c r="D1134"/>
      <c r="E1134"/>
    </row>
    <row r="1135" spans="2:5" x14ac:dyDescent="0.25">
      <c r="B1135"/>
      <c r="C1135"/>
      <c r="D1135"/>
      <c r="E1135"/>
    </row>
    <row r="1136" spans="2:5" x14ac:dyDescent="0.25">
      <c r="B1136"/>
      <c r="C1136"/>
      <c r="D1136"/>
      <c r="E1136"/>
    </row>
    <row r="1137" spans="2:5" x14ac:dyDescent="0.25">
      <c r="B1137"/>
      <c r="C1137"/>
      <c r="D1137"/>
      <c r="E1137"/>
    </row>
    <row r="1138" spans="2:5" x14ac:dyDescent="0.25">
      <c r="B1138"/>
      <c r="C1138"/>
      <c r="D1138"/>
      <c r="E1138"/>
    </row>
    <row r="1139" spans="2:5" x14ac:dyDescent="0.25">
      <c r="B1139"/>
      <c r="C1139"/>
      <c r="D1139"/>
      <c r="E1139"/>
    </row>
    <row r="1140" spans="2:5" x14ac:dyDescent="0.25">
      <c r="B1140"/>
      <c r="C1140"/>
      <c r="D1140"/>
      <c r="E1140"/>
    </row>
    <row r="1141" spans="2:5" x14ac:dyDescent="0.25">
      <c r="B1141"/>
      <c r="C1141"/>
      <c r="D1141"/>
      <c r="E1141"/>
    </row>
    <row r="1142" spans="2:5" x14ac:dyDescent="0.25">
      <c r="B1142"/>
      <c r="C1142"/>
      <c r="D1142"/>
      <c r="E1142"/>
    </row>
    <row r="1143" spans="2:5" x14ac:dyDescent="0.25">
      <c r="B1143"/>
      <c r="C1143"/>
      <c r="D1143"/>
      <c r="E1143"/>
    </row>
    <row r="1144" spans="2:5" x14ac:dyDescent="0.25">
      <c r="B1144"/>
      <c r="C1144"/>
      <c r="D1144"/>
      <c r="E1144"/>
    </row>
    <row r="1145" spans="2:5" x14ac:dyDescent="0.25">
      <c r="B1145"/>
      <c r="C1145"/>
      <c r="D1145"/>
      <c r="E1145"/>
    </row>
    <row r="1146" spans="2:5" x14ac:dyDescent="0.25">
      <c r="B1146"/>
      <c r="C1146"/>
      <c r="D1146"/>
      <c r="E1146"/>
    </row>
    <row r="1147" spans="2:5" x14ac:dyDescent="0.25">
      <c r="B1147"/>
      <c r="C1147"/>
      <c r="D1147"/>
      <c r="E1147"/>
    </row>
    <row r="1148" spans="2:5" x14ac:dyDescent="0.25">
      <c r="B1148"/>
      <c r="C1148"/>
      <c r="D1148"/>
      <c r="E1148"/>
    </row>
    <row r="1149" spans="2:5" x14ac:dyDescent="0.25">
      <c r="B1149"/>
      <c r="C1149"/>
      <c r="D1149"/>
      <c r="E1149"/>
    </row>
    <row r="1150" spans="2:5" x14ac:dyDescent="0.25">
      <c r="B1150"/>
      <c r="C1150"/>
      <c r="D1150"/>
      <c r="E1150"/>
    </row>
    <row r="1151" spans="2:5" x14ac:dyDescent="0.25">
      <c r="B1151"/>
      <c r="C1151"/>
      <c r="D1151"/>
      <c r="E1151"/>
    </row>
    <row r="1152" spans="2:5" x14ac:dyDescent="0.25">
      <c r="B1152"/>
      <c r="C1152"/>
      <c r="D1152"/>
      <c r="E1152"/>
    </row>
    <row r="1153" spans="2:5" x14ac:dyDescent="0.25">
      <c r="B1153"/>
      <c r="C1153"/>
      <c r="D1153"/>
      <c r="E1153"/>
    </row>
    <row r="1154" spans="2:5" x14ac:dyDescent="0.25">
      <c r="B1154"/>
      <c r="C1154"/>
      <c r="D1154"/>
      <c r="E1154"/>
    </row>
    <row r="1155" spans="2:5" x14ac:dyDescent="0.25">
      <c r="B1155"/>
      <c r="C1155"/>
      <c r="D1155"/>
      <c r="E1155"/>
    </row>
    <row r="1156" spans="2:5" x14ac:dyDescent="0.25">
      <c r="B1156"/>
      <c r="C1156"/>
      <c r="D1156"/>
      <c r="E1156"/>
    </row>
    <row r="1157" spans="2:5" x14ac:dyDescent="0.25">
      <c r="B1157"/>
      <c r="C1157"/>
      <c r="D1157"/>
      <c r="E1157"/>
    </row>
    <row r="1158" spans="2:5" x14ac:dyDescent="0.25">
      <c r="B1158"/>
      <c r="C1158"/>
      <c r="D1158"/>
      <c r="E1158"/>
    </row>
    <row r="1159" spans="2:5" x14ac:dyDescent="0.25">
      <c r="B1159"/>
      <c r="C1159"/>
      <c r="D1159"/>
      <c r="E1159"/>
    </row>
    <row r="1160" spans="2:5" x14ac:dyDescent="0.25">
      <c r="B1160"/>
      <c r="C1160"/>
      <c r="D1160"/>
      <c r="E1160"/>
    </row>
    <row r="1161" spans="2:5" x14ac:dyDescent="0.25">
      <c r="B1161"/>
      <c r="C1161"/>
      <c r="D1161"/>
      <c r="E1161"/>
    </row>
    <row r="1162" spans="2:5" x14ac:dyDescent="0.25">
      <c r="B1162"/>
      <c r="C1162"/>
      <c r="D1162"/>
      <c r="E1162"/>
    </row>
    <row r="1163" spans="2:5" x14ac:dyDescent="0.25">
      <c r="B1163"/>
      <c r="C1163"/>
      <c r="D1163"/>
      <c r="E1163"/>
    </row>
    <row r="1164" spans="2:5" x14ac:dyDescent="0.25">
      <c r="B1164"/>
      <c r="C1164"/>
      <c r="D1164"/>
      <c r="E1164"/>
    </row>
    <row r="1165" spans="2:5" x14ac:dyDescent="0.25">
      <c r="B1165"/>
      <c r="C1165"/>
      <c r="D1165"/>
      <c r="E1165"/>
    </row>
    <row r="1166" spans="2:5" x14ac:dyDescent="0.25">
      <c r="B1166"/>
      <c r="C1166"/>
      <c r="D1166"/>
      <c r="E1166"/>
    </row>
    <row r="1167" spans="2:5" x14ac:dyDescent="0.25">
      <c r="B1167"/>
      <c r="C1167"/>
      <c r="D1167"/>
      <c r="E1167"/>
    </row>
    <row r="1168" spans="2:5" x14ac:dyDescent="0.25">
      <c r="B1168"/>
      <c r="C1168"/>
      <c r="D1168"/>
      <c r="E1168"/>
    </row>
    <row r="1169" spans="2:5" x14ac:dyDescent="0.25">
      <c r="B1169"/>
      <c r="C1169"/>
      <c r="D1169"/>
      <c r="E1169"/>
    </row>
    <row r="1170" spans="2:5" x14ac:dyDescent="0.25">
      <c r="B1170"/>
      <c r="C1170"/>
      <c r="D1170"/>
      <c r="E1170"/>
    </row>
    <row r="1171" spans="2:5" x14ac:dyDescent="0.25">
      <c r="B1171"/>
      <c r="C1171"/>
      <c r="D1171"/>
      <c r="E1171"/>
    </row>
    <row r="1172" spans="2:5" x14ac:dyDescent="0.25">
      <c r="B1172"/>
      <c r="C1172"/>
      <c r="D1172"/>
      <c r="E1172"/>
    </row>
    <row r="1173" spans="2:5" x14ac:dyDescent="0.25">
      <c r="B1173"/>
      <c r="C1173"/>
      <c r="D1173"/>
      <c r="E1173"/>
    </row>
    <row r="1174" spans="2:5" x14ac:dyDescent="0.25">
      <c r="B1174"/>
      <c r="C1174"/>
      <c r="D1174"/>
      <c r="E1174"/>
    </row>
    <row r="1175" spans="2:5" x14ac:dyDescent="0.25">
      <c r="B1175"/>
      <c r="C1175"/>
      <c r="D1175"/>
      <c r="E1175"/>
    </row>
    <row r="1176" spans="2:5" x14ac:dyDescent="0.25">
      <c r="B1176"/>
      <c r="C1176"/>
      <c r="D1176"/>
      <c r="E1176"/>
    </row>
    <row r="1177" spans="2:5" x14ac:dyDescent="0.25">
      <c r="B1177"/>
      <c r="C1177"/>
      <c r="D1177"/>
      <c r="E1177"/>
    </row>
    <row r="1178" spans="2:5" x14ac:dyDescent="0.25">
      <c r="B1178"/>
      <c r="C1178"/>
      <c r="D1178"/>
      <c r="E1178"/>
    </row>
    <row r="1179" spans="2:5" x14ac:dyDescent="0.25">
      <c r="B1179"/>
      <c r="C1179"/>
      <c r="D1179"/>
      <c r="E1179"/>
    </row>
    <row r="1180" spans="2:5" x14ac:dyDescent="0.25">
      <c r="B1180"/>
      <c r="C1180"/>
      <c r="D1180"/>
      <c r="E1180"/>
    </row>
    <row r="1181" spans="2:5" x14ac:dyDescent="0.25">
      <c r="B1181"/>
      <c r="C1181"/>
      <c r="D1181"/>
      <c r="E1181"/>
    </row>
    <row r="1182" spans="2:5" x14ac:dyDescent="0.25">
      <c r="B1182"/>
      <c r="C1182"/>
      <c r="D1182"/>
      <c r="E1182"/>
    </row>
    <row r="1183" spans="2:5" x14ac:dyDescent="0.25">
      <c r="B1183"/>
      <c r="C1183"/>
      <c r="D1183"/>
      <c r="E1183"/>
    </row>
    <row r="1184" spans="2:5" x14ac:dyDescent="0.25">
      <c r="B1184"/>
      <c r="C1184"/>
      <c r="D1184"/>
      <c r="E1184"/>
    </row>
    <row r="1185" spans="2:5" x14ac:dyDescent="0.25">
      <c r="B1185"/>
      <c r="C1185"/>
      <c r="D1185"/>
      <c r="E1185"/>
    </row>
    <row r="1186" spans="2:5" x14ac:dyDescent="0.25">
      <c r="B1186"/>
      <c r="C1186"/>
      <c r="D1186"/>
      <c r="E1186"/>
    </row>
    <row r="1187" spans="2:5" x14ac:dyDescent="0.25">
      <c r="B1187"/>
      <c r="C1187"/>
      <c r="D1187"/>
      <c r="E1187"/>
    </row>
    <row r="1188" spans="2:5" x14ac:dyDescent="0.25">
      <c r="B1188"/>
      <c r="C1188"/>
      <c r="D1188"/>
      <c r="E1188"/>
    </row>
    <row r="1189" spans="2:5" x14ac:dyDescent="0.25">
      <c r="B1189"/>
      <c r="C1189"/>
      <c r="D1189"/>
      <c r="E1189"/>
    </row>
    <row r="1190" spans="2:5" x14ac:dyDescent="0.25">
      <c r="B1190"/>
      <c r="C1190"/>
      <c r="D1190"/>
      <c r="E1190"/>
    </row>
    <row r="1191" spans="2:5" x14ac:dyDescent="0.25">
      <c r="B1191"/>
      <c r="C1191"/>
      <c r="D1191"/>
      <c r="E1191"/>
    </row>
    <row r="1192" spans="2:5" x14ac:dyDescent="0.25">
      <c r="B1192"/>
      <c r="C1192"/>
      <c r="D1192"/>
      <c r="E1192"/>
    </row>
    <row r="1193" spans="2:5" x14ac:dyDescent="0.25">
      <c r="B1193"/>
      <c r="C1193"/>
      <c r="D1193"/>
      <c r="E1193"/>
    </row>
    <row r="1194" spans="2:5" x14ac:dyDescent="0.25">
      <c r="B1194"/>
      <c r="C1194"/>
      <c r="D1194"/>
      <c r="E1194"/>
    </row>
    <row r="1195" spans="2:5" x14ac:dyDescent="0.25">
      <c r="B1195"/>
      <c r="C1195"/>
      <c r="D1195"/>
      <c r="E1195"/>
    </row>
    <row r="1196" spans="2:5" x14ac:dyDescent="0.25">
      <c r="B1196"/>
      <c r="C1196"/>
      <c r="D1196"/>
      <c r="E1196"/>
    </row>
    <row r="1197" spans="2:5" x14ac:dyDescent="0.25">
      <c r="B1197"/>
      <c r="C1197"/>
      <c r="D1197"/>
      <c r="E1197"/>
    </row>
    <row r="1198" spans="2:5" x14ac:dyDescent="0.25">
      <c r="B1198"/>
      <c r="C1198"/>
      <c r="D1198"/>
      <c r="E1198"/>
    </row>
    <row r="1199" spans="2:5" x14ac:dyDescent="0.25">
      <c r="B1199"/>
      <c r="C1199"/>
      <c r="D1199"/>
      <c r="E1199"/>
    </row>
    <row r="1200" spans="2:5" x14ac:dyDescent="0.25">
      <c r="B1200"/>
      <c r="C1200"/>
      <c r="D1200"/>
      <c r="E1200"/>
    </row>
    <row r="1201" spans="2:5" x14ac:dyDescent="0.25">
      <c r="B1201"/>
      <c r="C1201"/>
      <c r="D1201"/>
      <c r="E1201"/>
    </row>
    <row r="1202" spans="2:5" x14ac:dyDescent="0.25">
      <c r="B1202"/>
      <c r="C1202"/>
      <c r="D1202"/>
      <c r="E1202"/>
    </row>
    <row r="1203" spans="2:5" x14ac:dyDescent="0.25">
      <c r="B1203"/>
      <c r="C1203"/>
      <c r="D1203"/>
      <c r="E1203"/>
    </row>
    <row r="1204" spans="2:5" x14ac:dyDescent="0.25">
      <c r="B1204"/>
      <c r="C1204"/>
      <c r="D1204"/>
      <c r="E1204"/>
    </row>
    <row r="1205" spans="2:5" x14ac:dyDescent="0.25">
      <c r="B1205"/>
      <c r="C1205"/>
      <c r="D1205"/>
      <c r="E1205"/>
    </row>
    <row r="1206" spans="2:5" x14ac:dyDescent="0.25">
      <c r="B1206"/>
      <c r="C1206"/>
      <c r="D1206"/>
      <c r="E1206"/>
    </row>
    <row r="1207" spans="2:5" x14ac:dyDescent="0.25">
      <c r="B1207"/>
      <c r="C1207"/>
      <c r="D1207"/>
      <c r="E1207"/>
    </row>
    <row r="1208" spans="2:5" x14ac:dyDescent="0.25">
      <c r="B1208"/>
      <c r="C1208"/>
      <c r="D1208"/>
      <c r="E1208"/>
    </row>
    <row r="1209" spans="2:5" x14ac:dyDescent="0.25">
      <c r="B1209"/>
      <c r="C1209"/>
      <c r="D1209"/>
      <c r="E1209"/>
    </row>
    <row r="1210" spans="2:5" x14ac:dyDescent="0.25">
      <c r="B1210"/>
      <c r="C1210"/>
      <c r="D1210"/>
      <c r="E1210"/>
    </row>
    <row r="1211" spans="2:5" x14ac:dyDescent="0.25">
      <c r="B1211"/>
      <c r="C1211"/>
      <c r="D1211"/>
      <c r="E1211"/>
    </row>
    <row r="1212" spans="2:5" x14ac:dyDescent="0.25">
      <c r="B1212"/>
      <c r="C1212"/>
      <c r="D1212"/>
      <c r="E1212"/>
    </row>
    <row r="1213" spans="2:5" x14ac:dyDescent="0.25">
      <c r="B1213"/>
      <c r="C1213"/>
      <c r="D1213"/>
      <c r="E1213"/>
    </row>
    <row r="1214" spans="2:5" x14ac:dyDescent="0.25">
      <c r="B1214"/>
      <c r="C1214"/>
      <c r="D1214"/>
      <c r="E1214"/>
    </row>
    <row r="1215" spans="2:5" x14ac:dyDescent="0.25">
      <c r="B1215"/>
      <c r="C1215"/>
      <c r="D1215"/>
      <c r="E1215"/>
    </row>
    <row r="1216" spans="2:5" x14ac:dyDescent="0.25">
      <c r="B1216"/>
      <c r="C1216"/>
      <c r="D1216"/>
      <c r="E1216"/>
    </row>
    <row r="1217" spans="2:5" x14ac:dyDescent="0.25">
      <c r="B1217"/>
      <c r="C1217"/>
      <c r="D1217"/>
      <c r="E1217"/>
    </row>
    <row r="1218" spans="2:5" x14ac:dyDescent="0.25">
      <c r="B1218"/>
      <c r="C1218"/>
      <c r="D1218"/>
      <c r="E1218"/>
    </row>
    <row r="1219" spans="2:5" x14ac:dyDescent="0.25">
      <c r="B1219"/>
      <c r="C1219"/>
      <c r="D1219"/>
      <c r="E1219"/>
    </row>
    <row r="1220" spans="2:5" x14ac:dyDescent="0.25">
      <c r="B1220"/>
      <c r="C1220"/>
      <c r="D1220"/>
      <c r="E1220"/>
    </row>
    <row r="1221" spans="2:5" x14ac:dyDescent="0.25">
      <c r="B1221"/>
      <c r="C1221"/>
      <c r="D1221"/>
      <c r="E1221"/>
    </row>
    <row r="1222" spans="2:5" x14ac:dyDescent="0.25">
      <c r="B1222"/>
      <c r="C1222"/>
      <c r="D1222"/>
      <c r="E1222"/>
    </row>
    <row r="1223" spans="2:5" x14ac:dyDescent="0.25">
      <c r="B1223"/>
      <c r="C1223"/>
      <c r="D1223"/>
      <c r="E1223"/>
    </row>
    <row r="1224" spans="2:5" x14ac:dyDescent="0.25">
      <c r="B1224"/>
      <c r="C1224"/>
      <c r="D1224"/>
      <c r="E1224"/>
    </row>
    <row r="1225" spans="2:5" x14ac:dyDescent="0.25">
      <c r="B1225"/>
      <c r="C1225"/>
      <c r="D1225"/>
      <c r="E1225"/>
    </row>
    <row r="1226" spans="2:5" x14ac:dyDescent="0.25">
      <c r="B1226"/>
      <c r="C1226"/>
      <c r="D1226"/>
      <c r="E1226"/>
    </row>
    <row r="1227" spans="2:5" x14ac:dyDescent="0.25">
      <c r="B1227"/>
      <c r="C1227"/>
      <c r="D1227"/>
      <c r="E1227"/>
    </row>
    <row r="1228" spans="2:5" x14ac:dyDescent="0.25">
      <c r="B1228"/>
      <c r="C1228"/>
      <c r="D1228"/>
      <c r="E1228"/>
    </row>
    <row r="1229" spans="2:5" x14ac:dyDescent="0.25">
      <c r="B1229"/>
      <c r="C1229"/>
      <c r="D1229"/>
      <c r="E1229"/>
    </row>
    <row r="1230" spans="2:5" x14ac:dyDescent="0.25">
      <c r="B1230"/>
      <c r="C1230"/>
      <c r="D1230"/>
      <c r="E1230"/>
    </row>
    <row r="1231" spans="2:5" x14ac:dyDescent="0.25">
      <c r="B1231"/>
      <c r="C1231"/>
      <c r="D1231"/>
      <c r="E1231"/>
    </row>
    <row r="1232" spans="2:5" x14ac:dyDescent="0.25">
      <c r="B1232"/>
      <c r="C1232"/>
      <c r="D1232"/>
      <c r="E1232"/>
    </row>
    <row r="1233" spans="2:5" x14ac:dyDescent="0.25">
      <c r="B1233"/>
      <c r="C1233"/>
      <c r="D1233"/>
      <c r="E1233"/>
    </row>
    <row r="1234" spans="2:5" x14ac:dyDescent="0.25">
      <c r="B1234"/>
      <c r="C1234"/>
      <c r="D1234"/>
      <c r="E1234"/>
    </row>
    <row r="1235" spans="2:5" x14ac:dyDescent="0.25">
      <c r="B1235"/>
      <c r="C1235"/>
      <c r="D1235"/>
      <c r="E1235"/>
    </row>
    <row r="1236" spans="2:5" x14ac:dyDescent="0.25">
      <c r="B1236"/>
      <c r="C1236"/>
      <c r="D1236"/>
      <c r="E1236"/>
    </row>
    <row r="1237" spans="2:5" x14ac:dyDescent="0.25">
      <c r="B1237"/>
      <c r="C1237"/>
      <c r="D1237"/>
      <c r="E1237"/>
    </row>
    <row r="1238" spans="2:5" x14ac:dyDescent="0.25">
      <c r="B1238"/>
      <c r="C1238"/>
      <c r="D1238"/>
      <c r="E1238"/>
    </row>
    <row r="1239" spans="2:5" x14ac:dyDescent="0.25">
      <c r="B1239"/>
      <c r="C1239"/>
      <c r="D1239"/>
      <c r="E1239"/>
    </row>
    <row r="1240" spans="2:5" x14ac:dyDescent="0.25">
      <c r="B1240"/>
      <c r="C1240"/>
      <c r="D1240"/>
      <c r="E1240"/>
    </row>
    <row r="1241" spans="2:5" x14ac:dyDescent="0.25">
      <c r="B1241"/>
      <c r="C1241"/>
      <c r="D1241"/>
      <c r="E1241"/>
    </row>
    <row r="1242" spans="2:5" x14ac:dyDescent="0.25">
      <c r="B1242"/>
      <c r="C1242"/>
      <c r="D1242"/>
      <c r="E1242"/>
    </row>
    <row r="1243" spans="2:5" x14ac:dyDescent="0.25">
      <c r="B1243"/>
      <c r="C1243"/>
      <c r="D1243"/>
      <c r="E1243"/>
    </row>
    <row r="1244" spans="2:5" x14ac:dyDescent="0.25">
      <c r="B1244"/>
      <c r="C1244"/>
      <c r="D1244"/>
      <c r="E1244"/>
    </row>
    <row r="1245" spans="2:5" x14ac:dyDescent="0.25">
      <c r="B1245"/>
      <c r="C1245"/>
      <c r="D1245"/>
      <c r="E1245"/>
    </row>
    <row r="1246" spans="2:5" x14ac:dyDescent="0.25">
      <c r="B1246"/>
      <c r="C1246"/>
      <c r="D1246"/>
      <c r="E1246"/>
    </row>
    <row r="1247" spans="2:5" x14ac:dyDescent="0.25">
      <c r="B1247"/>
      <c r="C1247"/>
      <c r="D1247"/>
      <c r="E1247"/>
    </row>
    <row r="1248" spans="2:5" x14ac:dyDescent="0.25">
      <c r="B1248"/>
      <c r="C1248"/>
      <c r="D1248"/>
      <c r="E1248"/>
    </row>
    <row r="1249" spans="2:5" x14ac:dyDescent="0.25">
      <c r="B1249"/>
      <c r="C1249"/>
      <c r="D1249"/>
      <c r="E1249"/>
    </row>
    <row r="1250" spans="2:5" x14ac:dyDescent="0.25">
      <c r="B1250"/>
      <c r="C1250"/>
      <c r="D1250"/>
      <c r="E1250"/>
    </row>
    <row r="1251" spans="2:5" x14ac:dyDescent="0.25">
      <c r="B1251"/>
      <c r="C1251"/>
      <c r="D1251"/>
      <c r="E1251"/>
    </row>
    <row r="1252" spans="2:5" x14ac:dyDescent="0.25">
      <c r="B1252"/>
      <c r="C1252"/>
      <c r="D1252"/>
      <c r="E1252"/>
    </row>
    <row r="1253" spans="2:5" x14ac:dyDescent="0.25">
      <c r="B1253"/>
      <c r="C1253"/>
      <c r="D1253"/>
      <c r="E1253"/>
    </row>
    <row r="1254" spans="2:5" x14ac:dyDescent="0.25">
      <c r="B1254"/>
      <c r="C1254"/>
      <c r="D1254"/>
      <c r="E1254"/>
    </row>
    <row r="1255" spans="2:5" x14ac:dyDescent="0.25">
      <c r="B1255"/>
      <c r="C1255"/>
      <c r="D1255"/>
      <c r="E1255"/>
    </row>
    <row r="1256" spans="2:5" x14ac:dyDescent="0.25">
      <c r="B1256"/>
      <c r="C1256"/>
      <c r="D1256"/>
      <c r="E1256"/>
    </row>
    <row r="1257" spans="2:5" x14ac:dyDescent="0.25">
      <c r="B1257"/>
      <c r="C1257"/>
      <c r="D1257"/>
      <c r="E1257"/>
    </row>
    <row r="1258" spans="2:5" x14ac:dyDescent="0.25">
      <c r="B1258"/>
      <c r="C1258"/>
      <c r="D1258"/>
      <c r="E1258"/>
    </row>
    <row r="1259" spans="2:5" x14ac:dyDescent="0.25">
      <c r="B1259"/>
      <c r="C1259"/>
      <c r="D1259"/>
      <c r="E1259"/>
    </row>
    <row r="1260" spans="2:5" x14ac:dyDescent="0.25">
      <c r="B1260"/>
      <c r="C1260"/>
      <c r="D1260"/>
      <c r="E1260"/>
    </row>
    <row r="1261" spans="2:5" x14ac:dyDescent="0.25">
      <c r="B1261"/>
      <c r="C1261"/>
      <c r="D1261"/>
      <c r="E1261"/>
    </row>
    <row r="1262" spans="2:5" x14ac:dyDescent="0.25">
      <c r="B1262"/>
      <c r="C1262"/>
      <c r="D1262"/>
      <c r="E1262"/>
    </row>
    <row r="1263" spans="2:5" x14ac:dyDescent="0.25">
      <c r="B1263"/>
      <c r="C1263"/>
      <c r="D1263"/>
      <c r="E1263"/>
    </row>
    <row r="1264" spans="2:5" x14ac:dyDescent="0.25">
      <c r="B1264"/>
      <c r="C1264"/>
      <c r="D1264"/>
      <c r="E1264"/>
    </row>
    <row r="1265" spans="2:5" x14ac:dyDescent="0.25">
      <c r="B1265"/>
      <c r="C1265"/>
      <c r="D1265"/>
      <c r="E1265"/>
    </row>
    <row r="1266" spans="2:5" x14ac:dyDescent="0.25">
      <c r="B1266"/>
      <c r="C1266"/>
      <c r="D1266"/>
      <c r="E1266"/>
    </row>
    <row r="1267" spans="2:5" x14ac:dyDescent="0.25">
      <c r="B1267"/>
      <c r="C1267"/>
      <c r="D1267"/>
      <c r="E1267"/>
    </row>
    <row r="1268" spans="2:5" x14ac:dyDescent="0.25">
      <c r="B1268"/>
      <c r="C1268"/>
      <c r="D1268"/>
      <c r="E1268"/>
    </row>
    <row r="1269" spans="2:5" x14ac:dyDescent="0.25">
      <c r="B1269"/>
      <c r="C1269"/>
      <c r="D1269"/>
      <c r="E1269"/>
    </row>
    <row r="1270" spans="2:5" x14ac:dyDescent="0.25">
      <c r="B1270"/>
      <c r="C1270"/>
      <c r="D1270"/>
      <c r="E1270"/>
    </row>
    <row r="1271" spans="2:5" x14ac:dyDescent="0.25">
      <c r="B1271"/>
      <c r="C1271"/>
      <c r="D1271"/>
      <c r="E1271"/>
    </row>
    <row r="1272" spans="2:5" x14ac:dyDescent="0.25">
      <c r="B1272"/>
      <c r="C1272"/>
      <c r="D1272"/>
      <c r="E1272"/>
    </row>
    <row r="1273" spans="2:5" x14ac:dyDescent="0.25">
      <c r="B1273"/>
      <c r="C1273"/>
      <c r="D1273"/>
      <c r="E1273"/>
    </row>
    <row r="1274" spans="2:5" x14ac:dyDescent="0.25">
      <c r="B1274"/>
      <c r="C1274"/>
      <c r="D1274"/>
      <c r="E1274"/>
    </row>
    <row r="1275" spans="2:5" x14ac:dyDescent="0.25">
      <c r="B1275"/>
      <c r="C1275"/>
      <c r="D1275"/>
      <c r="E1275"/>
    </row>
    <row r="1276" spans="2:5" x14ac:dyDescent="0.25">
      <c r="B1276"/>
      <c r="C1276"/>
      <c r="D1276"/>
      <c r="E1276"/>
    </row>
    <row r="1277" spans="2:5" x14ac:dyDescent="0.25">
      <c r="B1277"/>
      <c r="C1277"/>
      <c r="D1277"/>
      <c r="E1277"/>
    </row>
    <row r="1278" spans="2:5" x14ac:dyDescent="0.25">
      <c r="B1278"/>
      <c r="C1278"/>
      <c r="D1278"/>
      <c r="E1278"/>
    </row>
    <row r="1279" spans="2:5" x14ac:dyDescent="0.25">
      <c r="B1279"/>
      <c r="C1279"/>
      <c r="D1279"/>
      <c r="E1279"/>
    </row>
    <row r="1280" spans="2:5" x14ac:dyDescent="0.25">
      <c r="B1280"/>
      <c r="C1280"/>
      <c r="D1280"/>
      <c r="E1280"/>
    </row>
    <row r="1281" spans="2:5" x14ac:dyDescent="0.25">
      <c r="B1281"/>
      <c r="C1281"/>
      <c r="D1281"/>
      <c r="E1281"/>
    </row>
    <row r="1282" spans="2:5" x14ac:dyDescent="0.25">
      <c r="B1282"/>
      <c r="C1282"/>
      <c r="D1282"/>
      <c r="E1282"/>
    </row>
    <row r="1283" spans="2:5" x14ac:dyDescent="0.25">
      <c r="B1283"/>
      <c r="C1283"/>
      <c r="D1283"/>
      <c r="E1283"/>
    </row>
    <row r="1284" spans="2:5" x14ac:dyDescent="0.25">
      <c r="B1284"/>
      <c r="C1284"/>
      <c r="D1284"/>
      <c r="E1284"/>
    </row>
    <row r="1285" spans="2:5" x14ac:dyDescent="0.25">
      <c r="B1285"/>
      <c r="C1285"/>
      <c r="D1285"/>
      <c r="E1285"/>
    </row>
    <row r="1286" spans="2:5" x14ac:dyDescent="0.25">
      <c r="B1286"/>
      <c r="C1286"/>
      <c r="D1286"/>
      <c r="E1286"/>
    </row>
    <row r="1287" spans="2:5" x14ac:dyDescent="0.25">
      <c r="B1287"/>
      <c r="C1287"/>
      <c r="D1287"/>
      <c r="E1287"/>
    </row>
    <row r="1288" spans="2:5" x14ac:dyDescent="0.25">
      <c r="B1288"/>
      <c r="C1288"/>
      <c r="D1288"/>
      <c r="E1288"/>
    </row>
    <row r="1289" spans="2:5" x14ac:dyDescent="0.25">
      <c r="B1289"/>
      <c r="C1289"/>
      <c r="D1289"/>
      <c r="E1289"/>
    </row>
    <row r="1290" spans="2:5" x14ac:dyDescent="0.25">
      <c r="B1290"/>
      <c r="C1290"/>
      <c r="D1290"/>
      <c r="E1290"/>
    </row>
    <row r="1291" spans="2:5" x14ac:dyDescent="0.25">
      <c r="B1291"/>
      <c r="C1291"/>
      <c r="D1291"/>
      <c r="E1291"/>
    </row>
    <row r="1292" spans="2:5" x14ac:dyDescent="0.25">
      <c r="B1292"/>
      <c r="C1292"/>
      <c r="D1292"/>
      <c r="E1292"/>
    </row>
    <row r="1293" spans="2:5" x14ac:dyDescent="0.25">
      <c r="B1293"/>
      <c r="C1293"/>
      <c r="D1293"/>
      <c r="E1293"/>
    </row>
    <row r="1294" spans="2:5" x14ac:dyDescent="0.25">
      <c r="B1294"/>
      <c r="C1294"/>
      <c r="D1294"/>
      <c r="E1294"/>
    </row>
    <row r="1295" spans="2:5" x14ac:dyDescent="0.25">
      <c r="B1295"/>
      <c r="C1295"/>
      <c r="D1295"/>
      <c r="E1295"/>
    </row>
    <row r="1296" spans="2:5" x14ac:dyDescent="0.25">
      <c r="B1296"/>
      <c r="C1296"/>
      <c r="D1296"/>
      <c r="E1296"/>
    </row>
    <row r="1297" spans="2:5" x14ac:dyDescent="0.25">
      <c r="B1297"/>
      <c r="C1297"/>
      <c r="D1297"/>
      <c r="E1297"/>
    </row>
    <row r="1298" spans="2:5" x14ac:dyDescent="0.25">
      <c r="B1298"/>
      <c r="C1298"/>
      <c r="D1298"/>
      <c r="E1298"/>
    </row>
    <row r="1299" spans="2:5" x14ac:dyDescent="0.25">
      <c r="B1299"/>
      <c r="C1299"/>
      <c r="D1299"/>
      <c r="E1299"/>
    </row>
    <row r="1300" spans="2:5" x14ac:dyDescent="0.25">
      <c r="B1300"/>
      <c r="C1300"/>
      <c r="D1300"/>
      <c r="E1300"/>
    </row>
    <row r="1301" spans="2:5" x14ac:dyDescent="0.25">
      <c r="B1301"/>
      <c r="C1301"/>
      <c r="D1301"/>
      <c r="E1301"/>
    </row>
    <row r="1302" spans="2:5" x14ac:dyDescent="0.25">
      <c r="B1302"/>
      <c r="C1302"/>
      <c r="D1302"/>
      <c r="E1302"/>
    </row>
    <row r="1303" spans="2:5" x14ac:dyDescent="0.25">
      <c r="B1303"/>
      <c r="C1303"/>
      <c r="D1303"/>
      <c r="E1303"/>
    </row>
    <row r="1304" spans="2:5" x14ac:dyDescent="0.25">
      <c r="B1304"/>
      <c r="C1304"/>
      <c r="D1304"/>
      <c r="E1304"/>
    </row>
    <row r="1305" spans="2:5" x14ac:dyDescent="0.25">
      <c r="B1305"/>
      <c r="C1305"/>
      <c r="D1305"/>
      <c r="E1305"/>
    </row>
    <row r="1306" spans="2:5" x14ac:dyDescent="0.25">
      <c r="B1306"/>
      <c r="C1306"/>
      <c r="D1306"/>
      <c r="E1306"/>
    </row>
    <row r="1307" spans="2:5" x14ac:dyDescent="0.25">
      <c r="B1307"/>
      <c r="C1307"/>
      <c r="D1307"/>
      <c r="E1307"/>
    </row>
    <row r="1308" spans="2:5" x14ac:dyDescent="0.25">
      <c r="B1308"/>
      <c r="C1308"/>
      <c r="D1308"/>
      <c r="E1308"/>
    </row>
    <row r="1309" spans="2:5" x14ac:dyDescent="0.25">
      <c r="B1309"/>
      <c r="C1309"/>
      <c r="D1309"/>
      <c r="E1309"/>
    </row>
    <row r="1310" spans="2:5" x14ac:dyDescent="0.25">
      <c r="B1310"/>
      <c r="C1310"/>
      <c r="D1310"/>
      <c r="E1310"/>
    </row>
    <row r="1311" spans="2:5" x14ac:dyDescent="0.25">
      <c r="B1311"/>
      <c r="C1311"/>
      <c r="D1311"/>
      <c r="E1311"/>
    </row>
    <row r="1312" spans="2:5" x14ac:dyDescent="0.25">
      <c r="B1312"/>
      <c r="C1312"/>
      <c r="D1312"/>
      <c r="E1312"/>
    </row>
    <row r="1313" spans="2:5" x14ac:dyDescent="0.25">
      <c r="B1313"/>
      <c r="C1313"/>
      <c r="D1313"/>
      <c r="E1313"/>
    </row>
    <row r="1314" spans="2:5" x14ac:dyDescent="0.25">
      <c r="B1314"/>
      <c r="C1314"/>
      <c r="D1314"/>
      <c r="E1314"/>
    </row>
    <row r="1315" spans="2:5" x14ac:dyDescent="0.25">
      <c r="B1315"/>
      <c r="C1315"/>
      <c r="D1315"/>
      <c r="E1315"/>
    </row>
    <row r="1316" spans="2:5" x14ac:dyDescent="0.25">
      <c r="B1316"/>
      <c r="C1316"/>
      <c r="D1316"/>
      <c r="E1316"/>
    </row>
    <row r="1317" spans="2:5" x14ac:dyDescent="0.25">
      <c r="B1317"/>
      <c r="C1317"/>
      <c r="D1317"/>
      <c r="E1317"/>
    </row>
    <row r="1318" spans="2:5" x14ac:dyDescent="0.25">
      <c r="B1318"/>
      <c r="C1318"/>
      <c r="D1318"/>
      <c r="E1318"/>
    </row>
    <row r="1319" spans="2:5" x14ac:dyDescent="0.25">
      <c r="B1319"/>
      <c r="C1319"/>
      <c r="D1319"/>
      <c r="E1319"/>
    </row>
    <row r="1320" spans="2:5" x14ac:dyDescent="0.25">
      <c r="B1320"/>
      <c r="C1320"/>
      <c r="D1320"/>
      <c r="E1320"/>
    </row>
    <row r="1321" spans="2:5" x14ac:dyDescent="0.25">
      <c r="B1321"/>
      <c r="C1321"/>
      <c r="D1321"/>
      <c r="E1321"/>
    </row>
    <row r="1322" spans="2:5" x14ac:dyDescent="0.25">
      <c r="B1322"/>
      <c r="C1322"/>
      <c r="D1322"/>
      <c r="E1322"/>
    </row>
    <row r="1323" spans="2:5" x14ac:dyDescent="0.25">
      <c r="B1323"/>
      <c r="C1323"/>
      <c r="D1323"/>
      <c r="E1323"/>
    </row>
    <row r="1324" spans="2:5" x14ac:dyDescent="0.25">
      <c r="B1324"/>
      <c r="C1324"/>
      <c r="D1324"/>
      <c r="E1324"/>
    </row>
    <row r="1325" spans="2:5" x14ac:dyDescent="0.25">
      <c r="B1325"/>
      <c r="C1325"/>
      <c r="D1325"/>
      <c r="E1325"/>
    </row>
    <row r="1326" spans="2:5" x14ac:dyDescent="0.25">
      <c r="B1326"/>
      <c r="C1326"/>
      <c r="D1326"/>
      <c r="E1326"/>
    </row>
    <row r="1327" spans="2:5" x14ac:dyDescent="0.25">
      <c r="B1327"/>
      <c r="C1327"/>
      <c r="D1327"/>
      <c r="E1327"/>
    </row>
    <row r="1328" spans="2:5" x14ac:dyDescent="0.25">
      <c r="B1328"/>
      <c r="C1328"/>
      <c r="D1328"/>
      <c r="E1328"/>
    </row>
    <row r="1329" spans="2:5" x14ac:dyDescent="0.25">
      <c r="B1329"/>
      <c r="C1329"/>
      <c r="D1329"/>
      <c r="E1329"/>
    </row>
    <row r="1330" spans="2:5" x14ac:dyDescent="0.25">
      <c r="B1330"/>
      <c r="C1330"/>
      <c r="D1330"/>
      <c r="E1330"/>
    </row>
    <row r="1331" spans="2:5" x14ac:dyDescent="0.25">
      <c r="B1331"/>
      <c r="C1331"/>
      <c r="D1331"/>
      <c r="E1331"/>
    </row>
    <row r="1332" spans="2:5" x14ac:dyDescent="0.25">
      <c r="B1332"/>
      <c r="C1332"/>
      <c r="D1332"/>
      <c r="E1332"/>
    </row>
    <row r="1333" spans="2:5" x14ac:dyDescent="0.25">
      <c r="B1333"/>
      <c r="C1333"/>
      <c r="D1333"/>
      <c r="E1333"/>
    </row>
    <row r="1334" spans="2:5" x14ac:dyDescent="0.25">
      <c r="B1334"/>
      <c r="C1334"/>
      <c r="D1334"/>
      <c r="E1334"/>
    </row>
    <row r="1335" spans="2:5" x14ac:dyDescent="0.25">
      <c r="B1335"/>
      <c r="C1335"/>
      <c r="D1335"/>
      <c r="E1335"/>
    </row>
    <row r="1336" spans="2:5" x14ac:dyDescent="0.25">
      <c r="B1336"/>
      <c r="C1336"/>
      <c r="D1336"/>
      <c r="E1336"/>
    </row>
    <row r="1337" spans="2:5" x14ac:dyDescent="0.25">
      <c r="B1337"/>
      <c r="C1337"/>
      <c r="D1337"/>
      <c r="E1337"/>
    </row>
    <row r="1338" spans="2:5" x14ac:dyDescent="0.25">
      <c r="B1338"/>
      <c r="C1338"/>
      <c r="D1338"/>
      <c r="E1338"/>
    </row>
    <row r="1339" spans="2:5" x14ac:dyDescent="0.25">
      <c r="B1339"/>
      <c r="C1339"/>
      <c r="D1339"/>
      <c r="E1339"/>
    </row>
    <row r="1340" spans="2:5" x14ac:dyDescent="0.25">
      <c r="B1340"/>
      <c r="C1340"/>
      <c r="D1340"/>
      <c r="E1340"/>
    </row>
    <row r="1341" spans="2:5" x14ac:dyDescent="0.25">
      <c r="B1341"/>
      <c r="C1341"/>
      <c r="D1341"/>
      <c r="E1341"/>
    </row>
    <row r="1342" spans="2:5" x14ac:dyDescent="0.25">
      <c r="B1342"/>
      <c r="C1342"/>
      <c r="D1342"/>
      <c r="E1342"/>
    </row>
    <row r="1343" spans="2:5" x14ac:dyDescent="0.25">
      <c r="B1343"/>
      <c r="C1343"/>
      <c r="D1343"/>
      <c r="E1343"/>
    </row>
    <row r="1344" spans="2:5" x14ac:dyDescent="0.25">
      <c r="B1344"/>
      <c r="C1344"/>
      <c r="D1344"/>
      <c r="E1344"/>
    </row>
    <row r="1345" spans="2:5" x14ac:dyDescent="0.25">
      <c r="B1345"/>
      <c r="C1345"/>
      <c r="D1345"/>
      <c r="E1345"/>
    </row>
    <row r="1346" spans="2:5" x14ac:dyDescent="0.25">
      <c r="B1346"/>
      <c r="C1346"/>
      <c r="D1346"/>
      <c r="E1346"/>
    </row>
    <row r="1347" spans="2:5" x14ac:dyDescent="0.25">
      <c r="B1347"/>
      <c r="C1347"/>
      <c r="D1347"/>
      <c r="E1347"/>
    </row>
    <row r="1348" spans="2:5" x14ac:dyDescent="0.25">
      <c r="B1348"/>
      <c r="C1348"/>
      <c r="D1348"/>
      <c r="E1348"/>
    </row>
    <row r="1349" spans="2:5" x14ac:dyDescent="0.25">
      <c r="B1349"/>
      <c r="C1349"/>
      <c r="D1349"/>
      <c r="E1349"/>
    </row>
    <row r="1350" spans="2:5" x14ac:dyDescent="0.25">
      <c r="B1350"/>
      <c r="C1350"/>
      <c r="D1350"/>
      <c r="E1350"/>
    </row>
    <row r="1351" spans="2:5" x14ac:dyDescent="0.25">
      <c r="B1351"/>
      <c r="C1351"/>
      <c r="D1351"/>
      <c r="E1351"/>
    </row>
    <row r="1352" spans="2:5" x14ac:dyDescent="0.25">
      <c r="B1352"/>
      <c r="C1352"/>
      <c r="D1352"/>
      <c r="E1352"/>
    </row>
    <row r="1353" spans="2:5" x14ac:dyDescent="0.25">
      <c r="B1353"/>
      <c r="C1353"/>
      <c r="D1353"/>
      <c r="E1353"/>
    </row>
    <row r="1354" spans="2:5" x14ac:dyDescent="0.25">
      <c r="B1354"/>
      <c r="C1354"/>
      <c r="D1354"/>
      <c r="E1354"/>
    </row>
    <row r="1355" spans="2:5" x14ac:dyDescent="0.25">
      <c r="B1355"/>
      <c r="C1355"/>
      <c r="D1355"/>
      <c r="E1355"/>
    </row>
    <row r="1356" spans="2:5" x14ac:dyDescent="0.25">
      <c r="B1356"/>
      <c r="C1356"/>
      <c r="D1356"/>
      <c r="E1356"/>
    </row>
    <row r="1357" spans="2:5" x14ac:dyDescent="0.25">
      <c r="B1357"/>
      <c r="C1357"/>
      <c r="D1357"/>
      <c r="E1357"/>
    </row>
    <row r="1358" spans="2:5" x14ac:dyDescent="0.25">
      <c r="B1358"/>
      <c r="C1358"/>
      <c r="D1358"/>
      <c r="E1358"/>
    </row>
    <row r="1359" spans="2:5" x14ac:dyDescent="0.25">
      <c r="B1359"/>
      <c r="C1359"/>
      <c r="D1359"/>
      <c r="E1359"/>
    </row>
    <row r="1360" spans="2:5" x14ac:dyDescent="0.25">
      <c r="B1360"/>
      <c r="C1360"/>
      <c r="D1360"/>
      <c r="E1360"/>
    </row>
    <row r="1361" spans="2:5" x14ac:dyDescent="0.25">
      <c r="B1361"/>
      <c r="C1361"/>
      <c r="D1361"/>
      <c r="E1361"/>
    </row>
    <row r="1362" spans="2:5" x14ac:dyDescent="0.25">
      <c r="B1362"/>
      <c r="C1362"/>
      <c r="D1362"/>
      <c r="E1362"/>
    </row>
    <row r="1363" spans="2:5" x14ac:dyDescent="0.25">
      <c r="B1363"/>
      <c r="C1363"/>
      <c r="D1363"/>
      <c r="E1363"/>
    </row>
    <row r="1364" spans="2:5" x14ac:dyDescent="0.25">
      <c r="B1364"/>
      <c r="C1364"/>
      <c r="D1364"/>
      <c r="E1364"/>
    </row>
    <row r="1365" spans="2:5" x14ac:dyDescent="0.25">
      <c r="B1365"/>
      <c r="C1365"/>
      <c r="D1365"/>
      <c r="E1365"/>
    </row>
    <row r="1366" spans="2:5" x14ac:dyDescent="0.25">
      <c r="B1366"/>
      <c r="C1366"/>
      <c r="D1366"/>
      <c r="E1366"/>
    </row>
    <row r="1367" spans="2:5" x14ac:dyDescent="0.25">
      <c r="B1367"/>
      <c r="C1367"/>
      <c r="D1367"/>
      <c r="E1367"/>
    </row>
    <row r="1368" spans="2:5" x14ac:dyDescent="0.25">
      <c r="B1368"/>
      <c r="C1368"/>
      <c r="D1368"/>
      <c r="E1368"/>
    </row>
    <row r="1369" spans="2:5" x14ac:dyDescent="0.25">
      <c r="B1369"/>
      <c r="C1369"/>
      <c r="D1369"/>
      <c r="E1369"/>
    </row>
    <row r="1370" spans="2:5" x14ac:dyDescent="0.25">
      <c r="B1370"/>
      <c r="C1370"/>
      <c r="D1370"/>
      <c r="E1370"/>
    </row>
    <row r="1371" spans="2:5" x14ac:dyDescent="0.25">
      <c r="B1371"/>
      <c r="C1371"/>
      <c r="D1371"/>
      <c r="E1371"/>
    </row>
    <row r="1372" spans="2:5" x14ac:dyDescent="0.25">
      <c r="B1372"/>
      <c r="C1372"/>
      <c r="D1372"/>
      <c r="E1372"/>
    </row>
    <row r="1373" spans="2:5" x14ac:dyDescent="0.25">
      <c r="B1373"/>
      <c r="C1373"/>
      <c r="D1373"/>
      <c r="E1373"/>
    </row>
    <row r="1374" spans="2:5" x14ac:dyDescent="0.25">
      <c r="B1374"/>
      <c r="C1374"/>
      <c r="D1374"/>
      <c r="E1374"/>
    </row>
    <row r="1375" spans="2:5" x14ac:dyDescent="0.25">
      <c r="B1375"/>
      <c r="C1375"/>
      <c r="D1375"/>
      <c r="E1375"/>
    </row>
    <row r="1376" spans="2:5" x14ac:dyDescent="0.25">
      <c r="B1376"/>
      <c r="C1376"/>
      <c r="D1376"/>
      <c r="E1376"/>
    </row>
    <row r="1377" spans="2:5" x14ac:dyDescent="0.25">
      <c r="B1377"/>
      <c r="C1377"/>
      <c r="D1377"/>
      <c r="E1377"/>
    </row>
    <row r="1378" spans="2:5" x14ac:dyDescent="0.25">
      <c r="B1378"/>
      <c r="C1378"/>
      <c r="D1378"/>
      <c r="E1378"/>
    </row>
    <row r="1379" spans="2:5" x14ac:dyDescent="0.25">
      <c r="B1379"/>
      <c r="C1379"/>
      <c r="D1379"/>
      <c r="E1379"/>
    </row>
    <row r="1380" spans="2:5" x14ac:dyDescent="0.25">
      <c r="B1380"/>
      <c r="C1380"/>
      <c r="D1380"/>
      <c r="E1380"/>
    </row>
    <row r="1381" spans="2:5" x14ac:dyDescent="0.25">
      <c r="B1381"/>
      <c r="C1381"/>
      <c r="D1381"/>
      <c r="E1381"/>
    </row>
    <row r="1382" spans="2:5" x14ac:dyDescent="0.25">
      <c r="B1382"/>
      <c r="C1382"/>
      <c r="D1382"/>
      <c r="E1382"/>
    </row>
    <row r="1383" spans="2:5" x14ac:dyDescent="0.25">
      <c r="B1383"/>
      <c r="C1383"/>
      <c r="D1383"/>
      <c r="E1383"/>
    </row>
    <row r="1384" spans="2:5" x14ac:dyDescent="0.25">
      <c r="B1384"/>
      <c r="C1384"/>
      <c r="D1384"/>
      <c r="E1384"/>
    </row>
    <row r="1385" spans="2:5" x14ac:dyDescent="0.25">
      <c r="B1385"/>
      <c r="C1385"/>
      <c r="D1385"/>
      <c r="E1385"/>
    </row>
    <row r="1386" spans="2:5" x14ac:dyDescent="0.25">
      <c r="B1386"/>
      <c r="C1386"/>
      <c r="D1386"/>
      <c r="E1386"/>
    </row>
    <row r="1387" spans="2:5" x14ac:dyDescent="0.25">
      <c r="B1387"/>
      <c r="C1387"/>
      <c r="D1387"/>
      <c r="E1387"/>
    </row>
    <row r="1388" spans="2:5" x14ac:dyDescent="0.25">
      <c r="B1388"/>
      <c r="C1388"/>
      <c r="D1388"/>
      <c r="E1388"/>
    </row>
    <row r="1389" spans="2:5" x14ac:dyDescent="0.25">
      <c r="B1389"/>
      <c r="C1389"/>
      <c r="D1389"/>
      <c r="E1389"/>
    </row>
    <row r="1390" spans="2:5" x14ac:dyDescent="0.25">
      <c r="B1390"/>
      <c r="C1390"/>
      <c r="D1390"/>
      <c r="E1390"/>
    </row>
    <row r="1391" spans="2:5" x14ac:dyDescent="0.25">
      <c r="B1391"/>
      <c r="C1391"/>
      <c r="D1391"/>
      <c r="E1391"/>
    </row>
    <row r="1392" spans="2:5" x14ac:dyDescent="0.25">
      <c r="B1392"/>
      <c r="C1392"/>
      <c r="D1392"/>
      <c r="E1392"/>
    </row>
    <row r="1393" spans="2:5" x14ac:dyDescent="0.25">
      <c r="B1393"/>
      <c r="C1393"/>
      <c r="D1393"/>
      <c r="E1393"/>
    </row>
    <row r="1394" spans="2:5" x14ac:dyDescent="0.25">
      <c r="B1394"/>
      <c r="C1394"/>
      <c r="D1394"/>
      <c r="E1394"/>
    </row>
    <row r="1395" spans="2:5" x14ac:dyDescent="0.25">
      <c r="B1395"/>
      <c r="C1395"/>
      <c r="D1395"/>
      <c r="E1395"/>
    </row>
    <row r="1396" spans="2:5" x14ac:dyDescent="0.25">
      <c r="B1396"/>
      <c r="C1396"/>
      <c r="D1396"/>
      <c r="E1396"/>
    </row>
    <row r="1397" spans="2:5" x14ac:dyDescent="0.25">
      <c r="B1397"/>
      <c r="C1397"/>
      <c r="D1397"/>
      <c r="E1397"/>
    </row>
    <row r="1398" spans="2:5" x14ac:dyDescent="0.25">
      <c r="B1398"/>
      <c r="C1398"/>
      <c r="D1398"/>
      <c r="E1398"/>
    </row>
    <row r="1399" spans="2:5" x14ac:dyDescent="0.25">
      <c r="B1399"/>
      <c r="C1399"/>
      <c r="D1399"/>
      <c r="E1399"/>
    </row>
    <row r="1400" spans="2:5" x14ac:dyDescent="0.25">
      <c r="B1400"/>
      <c r="C1400"/>
      <c r="D1400"/>
      <c r="E1400"/>
    </row>
    <row r="1401" spans="2:5" x14ac:dyDescent="0.25">
      <c r="B1401"/>
      <c r="C1401"/>
      <c r="D1401"/>
      <c r="E1401"/>
    </row>
    <row r="1402" spans="2:5" x14ac:dyDescent="0.25">
      <c r="B1402"/>
      <c r="C1402"/>
      <c r="D1402"/>
      <c r="E1402"/>
    </row>
    <row r="1403" spans="2:5" x14ac:dyDescent="0.25">
      <c r="B1403"/>
      <c r="C1403"/>
      <c r="D1403"/>
      <c r="E1403"/>
    </row>
    <row r="1404" spans="2:5" x14ac:dyDescent="0.25">
      <c r="B1404"/>
      <c r="C1404"/>
      <c r="D1404"/>
      <c r="E1404"/>
    </row>
    <row r="1405" spans="2:5" x14ac:dyDescent="0.25">
      <c r="B1405"/>
      <c r="C1405"/>
      <c r="D1405"/>
      <c r="E1405"/>
    </row>
    <row r="1406" spans="2:5" x14ac:dyDescent="0.25">
      <c r="B1406"/>
      <c r="C1406"/>
      <c r="D1406"/>
      <c r="E1406"/>
    </row>
    <row r="1407" spans="2:5" x14ac:dyDescent="0.25">
      <c r="B1407"/>
      <c r="C1407"/>
      <c r="D1407"/>
      <c r="E1407"/>
    </row>
    <row r="1408" spans="2:5" x14ac:dyDescent="0.25">
      <c r="B1408"/>
      <c r="C1408"/>
      <c r="D1408"/>
      <c r="E1408"/>
    </row>
    <row r="1409" spans="2:5" x14ac:dyDescent="0.25">
      <c r="B1409"/>
      <c r="C1409"/>
      <c r="D1409"/>
      <c r="E1409"/>
    </row>
    <row r="1410" spans="2:5" x14ac:dyDescent="0.25">
      <c r="B1410"/>
      <c r="C1410"/>
      <c r="D1410"/>
      <c r="E1410"/>
    </row>
    <row r="1411" spans="2:5" x14ac:dyDescent="0.25">
      <c r="B1411"/>
      <c r="C1411"/>
      <c r="D1411"/>
      <c r="E1411"/>
    </row>
    <row r="1412" spans="2:5" x14ac:dyDescent="0.25">
      <c r="B1412"/>
      <c r="C1412"/>
      <c r="D1412"/>
      <c r="E1412"/>
    </row>
    <row r="1413" spans="2:5" x14ac:dyDescent="0.25">
      <c r="B1413"/>
      <c r="C1413"/>
      <c r="D1413"/>
      <c r="E1413"/>
    </row>
    <row r="1414" spans="2:5" x14ac:dyDescent="0.25">
      <c r="B1414"/>
      <c r="C1414"/>
      <c r="D1414"/>
      <c r="E1414"/>
    </row>
    <row r="1415" spans="2:5" x14ac:dyDescent="0.25">
      <c r="B1415"/>
      <c r="C1415"/>
      <c r="D1415"/>
      <c r="E1415"/>
    </row>
    <row r="1416" spans="2:5" x14ac:dyDescent="0.25">
      <c r="B1416"/>
      <c r="C1416"/>
      <c r="D1416"/>
      <c r="E1416"/>
    </row>
    <row r="1417" spans="2:5" x14ac:dyDescent="0.25">
      <c r="B1417"/>
      <c r="C1417"/>
      <c r="D1417"/>
      <c r="E1417"/>
    </row>
    <row r="1418" spans="2:5" x14ac:dyDescent="0.25">
      <c r="B1418"/>
      <c r="C1418"/>
      <c r="D1418"/>
      <c r="E1418"/>
    </row>
    <row r="1419" spans="2:5" x14ac:dyDescent="0.25">
      <c r="B1419"/>
      <c r="C1419"/>
      <c r="D1419"/>
      <c r="E1419"/>
    </row>
    <row r="1420" spans="2:5" x14ac:dyDescent="0.25">
      <c r="B1420"/>
      <c r="C1420"/>
      <c r="D1420"/>
      <c r="E1420"/>
    </row>
    <row r="1421" spans="2:5" x14ac:dyDescent="0.25">
      <c r="B1421"/>
      <c r="C1421"/>
      <c r="D1421"/>
      <c r="E1421"/>
    </row>
    <row r="1422" spans="2:5" x14ac:dyDescent="0.25">
      <c r="B1422"/>
      <c r="C1422"/>
      <c r="D1422"/>
      <c r="E1422"/>
    </row>
    <row r="1423" spans="2:5" x14ac:dyDescent="0.25">
      <c r="B1423"/>
      <c r="C1423"/>
      <c r="D1423"/>
      <c r="E1423"/>
    </row>
    <row r="1424" spans="2:5" x14ac:dyDescent="0.25">
      <c r="B1424"/>
      <c r="C1424"/>
      <c r="D1424"/>
      <c r="E1424"/>
    </row>
    <row r="1425" spans="2:5" x14ac:dyDescent="0.25">
      <c r="B1425"/>
      <c r="C1425"/>
      <c r="D1425"/>
      <c r="E1425"/>
    </row>
    <row r="1426" spans="2:5" x14ac:dyDescent="0.25">
      <c r="B1426"/>
      <c r="C1426"/>
      <c r="D1426"/>
      <c r="E1426"/>
    </row>
    <row r="1427" spans="2:5" x14ac:dyDescent="0.25">
      <c r="B1427"/>
      <c r="C1427"/>
      <c r="D1427"/>
      <c r="E1427"/>
    </row>
    <row r="1428" spans="2:5" x14ac:dyDescent="0.25">
      <c r="B1428"/>
      <c r="C1428"/>
      <c r="D1428"/>
      <c r="E1428"/>
    </row>
    <row r="1429" spans="2:5" x14ac:dyDescent="0.25">
      <c r="B1429"/>
      <c r="C1429"/>
      <c r="D1429"/>
      <c r="E1429"/>
    </row>
    <row r="1430" spans="2:5" x14ac:dyDescent="0.25">
      <c r="B1430"/>
      <c r="C1430"/>
      <c r="D1430"/>
      <c r="E1430"/>
    </row>
    <row r="1431" spans="2:5" x14ac:dyDescent="0.25">
      <c r="B1431"/>
      <c r="C1431"/>
      <c r="D1431"/>
      <c r="E1431"/>
    </row>
    <row r="1432" spans="2:5" x14ac:dyDescent="0.25">
      <c r="B1432"/>
      <c r="C1432"/>
      <c r="D1432"/>
      <c r="E1432"/>
    </row>
    <row r="1433" spans="2:5" x14ac:dyDescent="0.25">
      <c r="B1433"/>
      <c r="C1433"/>
      <c r="D1433"/>
      <c r="E1433"/>
    </row>
    <row r="1434" spans="2:5" x14ac:dyDescent="0.25">
      <c r="B1434"/>
      <c r="C1434"/>
      <c r="D1434"/>
      <c r="E1434"/>
    </row>
    <row r="1435" spans="2:5" x14ac:dyDescent="0.25">
      <c r="B1435"/>
      <c r="C1435"/>
      <c r="D1435"/>
      <c r="E1435"/>
    </row>
    <row r="1436" spans="2:5" x14ac:dyDescent="0.25">
      <c r="B1436"/>
      <c r="C1436"/>
      <c r="D1436"/>
      <c r="E1436"/>
    </row>
    <row r="1437" spans="2:5" x14ac:dyDescent="0.25">
      <c r="B1437"/>
      <c r="C1437"/>
      <c r="D1437"/>
      <c r="E1437"/>
    </row>
    <row r="1438" spans="2:5" x14ac:dyDescent="0.25">
      <c r="B1438"/>
      <c r="C1438"/>
      <c r="D1438"/>
      <c r="E1438"/>
    </row>
    <row r="1439" spans="2:5" x14ac:dyDescent="0.25">
      <c r="B1439"/>
      <c r="C1439"/>
      <c r="D1439"/>
      <c r="E1439"/>
    </row>
    <row r="1440" spans="2:5" x14ac:dyDescent="0.25">
      <c r="B1440"/>
      <c r="C1440"/>
      <c r="D1440"/>
      <c r="E1440"/>
    </row>
    <row r="1441" spans="2:5" x14ac:dyDescent="0.25">
      <c r="B1441"/>
      <c r="C1441"/>
      <c r="D1441"/>
      <c r="E1441"/>
    </row>
    <row r="1442" spans="2:5" x14ac:dyDescent="0.25">
      <c r="B1442"/>
      <c r="C1442"/>
      <c r="D1442"/>
      <c r="E1442"/>
    </row>
    <row r="1443" spans="2:5" x14ac:dyDescent="0.25">
      <c r="B1443"/>
      <c r="C1443"/>
      <c r="D1443"/>
      <c r="E1443"/>
    </row>
    <row r="1444" spans="2:5" x14ac:dyDescent="0.25">
      <c r="B1444"/>
      <c r="C1444"/>
      <c r="D1444"/>
      <c r="E1444"/>
    </row>
    <row r="1445" spans="2:5" x14ac:dyDescent="0.25">
      <c r="B1445"/>
      <c r="C1445"/>
      <c r="D1445"/>
      <c r="E1445"/>
    </row>
    <row r="1446" spans="2:5" x14ac:dyDescent="0.25">
      <c r="B1446"/>
      <c r="C1446"/>
      <c r="D1446"/>
      <c r="E1446"/>
    </row>
    <row r="1447" spans="2:5" x14ac:dyDescent="0.25">
      <c r="B1447"/>
      <c r="C1447"/>
      <c r="D1447"/>
      <c r="E1447"/>
    </row>
    <row r="1448" spans="2:5" x14ac:dyDescent="0.25">
      <c r="B1448"/>
      <c r="C1448"/>
      <c r="D1448"/>
      <c r="E1448"/>
    </row>
    <row r="1449" spans="2:5" x14ac:dyDescent="0.25">
      <c r="B1449"/>
      <c r="C1449"/>
      <c r="D1449"/>
      <c r="E1449"/>
    </row>
    <row r="1450" spans="2:5" x14ac:dyDescent="0.25">
      <c r="B1450"/>
      <c r="C1450"/>
      <c r="D1450"/>
      <c r="E1450"/>
    </row>
    <row r="1451" spans="2:5" x14ac:dyDescent="0.25">
      <c r="B1451"/>
      <c r="C1451"/>
      <c r="D1451"/>
      <c r="E1451"/>
    </row>
    <row r="1452" spans="2:5" x14ac:dyDescent="0.25">
      <c r="B1452"/>
      <c r="C1452"/>
      <c r="D1452"/>
      <c r="E1452"/>
    </row>
    <row r="1453" spans="2:5" x14ac:dyDescent="0.25">
      <c r="B1453"/>
      <c r="C1453"/>
      <c r="D1453"/>
      <c r="E1453"/>
    </row>
    <row r="1454" spans="2:5" x14ac:dyDescent="0.25">
      <c r="B1454"/>
      <c r="C1454"/>
      <c r="D1454"/>
      <c r="E1454"/>
    </row>
    <row r="1455" spans="2:5" x14ac:dyDescent="0.25">
      <c r="B1455"/>
      <c r="C1455"/>
      <c r="D1455"/>
      <c r="E1455"/>
    </row>
    <row r="1456" spans="2:5" x14ac:dyDescent="0.25">
      <c r="B1456"/>
      <c r="C1456"/>
      <c r="D1456"/>
      <c r="E1456"/>
    </row>
    <row r="1457" spans="2:5" x14ac:dyDescent="0.25">
      <c r="B1457"/>
      <c r="C1457"/>
      <c r="D1457"/>
      <c r="E1457"/>
    </row>
    <row r="1458" spans="2:5" x14ac:dyDescent="0.25">
      <c r="B1458"/>
      <c r="C1458"/>
      <c r="D1458"/>
      <c r="E1458"/>
    </row>
    <row r="1459" spans="2:5" x14ac:dyDescent="0.25">
      <c r="B1459"/>
      <c r="C1459"/>
      <c r="D1459"/>
      <c r="E1459"/>
    </row>
    <row r="1460" spans="2:5" x14ac:dyDescent="0.25">
      <c r="B1460"/>
      <c r="C1460"/>
      <c r="D1460"/>
      <c r="E1460"/>
    </row>
    <row r="1461" spans="2:5" x14ac:dyDescent="0.25">
      <c r="B1461"/>
      <c r="C1461"/>
      <c r="D1461"/>
      <c r="E1461"/>
    </row>
    <row r="1462" spans="2:5" x14ac:dyDescent="0.25">
      <c r="B1462"/>
      <c r="C1462"/>
      <c r="D1462"/>
      <c r="E1462"/>
    </row>
    <row r="1463" spans="2:5" x14ac:dyDescent="0.25">
      <c r="B1463"/>
      <c r="C1463"/>
      <c r="D1463"/>
      <c r="E1463"/>
    </row>
    <row r="1464" spans="2:5" x14ac:dyDescent="0.25">
      <c r="B1464"/>
      <c r="C1464"/>
      <c r="D1464"/>
      <c r="E1464"/>
    </row>
    <row r="1465" spans="2:5" x14ac:dyDescent="0.25">
      <c r="B1465"/>
      <c r="C1465"/>
      <c r="D1465"/>
      <c r="E1465"/>
    </row>
    <row r="1466" spans="2:5" x14ac:dyDescent="0.25">
      <c r="B1466"/>
      <c r="C1466"/>
      <c r="D1466"/>
      <c r="E1466"/>
    </row>
    <row r="1467" spans="2:5" x14ac:dyDescent="0.25">
      <c r="B1467"/>
      <c r="C1467"/>
      <c r="D1467"/>
      <c r="E1467"/>
    </row>
    <row r="1468" spans="2:5" x14ac:dyDescent="0.25">
      <c r="B1468"/>
      <c r="C1468"/>
      <c r="D1468"/>
      <c r="E1468"/>
    </row>
    <row r="1469" spans="2:5" x14ac:dyDescent="0.25">
      <c r="B1469"/>
      <c r="C1469"/>
      <c r="D1469"/>
      <c r="E1469"/>
    </row>
    <row r="1470" spans="2:5" x14ac:dyDescent="0.25">
      <c r="B1470"/>
      <c r="C1470"/>
      <c r="D1470"/>
      <c r="E1470"/>
    </row>
    <row r="1471" spans="2:5" x14ac:dyDescent="0.25">
      <c r="B1471"/>
      <c r="C1471"/>
      <c r="D1471"/>
      <c r="E1471"/>
    </row>
    <row r="1472" spans="2:5" x14ac:dyDescent="0.25">
      <c r="B1472"/>
      <c r="C1472"/>
      <c r="D1472"/>
      <c r="E1472"/>
    </row>
    <row r="1473" spans="2:5" x14ac:dyDescent="0.25">
      <c r="B1473"/>
      <c r="C1473"/>
      <c r="D1473"/>
      <c r="E1473"/>
    </row>
    <row r="1474" spans="2:5" x14ac:dyDescent="0.25">
      <c r="B1474"/>
      <c r="C1474"/>
      <c r="D1474"/>
      <c r="E1474"/>
    </row>
    <row r="1475" spans="2:5" x14ac:dyDescent="0.25">
      <c r="B1475"/>
      <c r="C1475"/>
      <c r="D1475"/>
      <c r="E1475"/>
    </row>
    <row r="1476" spans="2:5" x14ac:dyDescent="0.25">
      <c r="B1476"/>
      <c r="C1476"/>
      <c r="D1476"/>
      <c r="E1476"/>
    </row>
    <row r="1477" spans="2:5" x14ac:dyDescent="0.25">
      <c r="B1477"/>
      <c r="C1477"/>
      <c r="D1477"/>
      <c r="E1477"/>
    </row>
    <row r="1478" spans="2:5" x14ac:dyDescent="0.25">
      <c r="B1478"/>
      <c r="C1478"/>
      <c r="D1478"/>
      <c r="E1478"/>
    </row>
    <row r="1479" spans="2:5" x14ac:dyDescent="0.25">
      <c r="B1479"/>
      <c r="C1479"/>
      <c r="D1479"/>
      <c r="E1479"/>
    </row>
    <row r="1480" spans="2:5" x14ac:dyDescent="0.25">
      <c r="B1480"/>
      <c r="C1480"/>
      <c r="D1480"/>
      <c r="E1480"/>
    </row>
    <row r="1481" spans="2:5" x14ac:dyDescent="0.25">
      <c r="B1481"/>
      <c r="C1481"/>
      <c r="D1481"/>
      <c r="E1481"/>
    </row>
    <row r="1482" spans="2:5" x14ac:dyDescent="0.25">
      <c r="B1482"/>
      <c r="C1482"/>
      <c r="D1482"/>
      <c r="E1482"/>
    </row>
    <row r="1483" spans="2:5" x14ac:dyDescent="0.25">
      <c r="B1483"/>
      <c r="C1483"/>
      <c r="D1483"/>
      <c r="E1483"/>
    </row>
    <row r="1484" spans="2:5" x14ac:dyDescent="0.25">
      <c r="B1484"/>
      <c r="C1484"/>
      <c r="D1484"/>
      <c r="E1484"/>
    </row>
    <row r="1485" spans="2:5" x14ac:dyDescent="0.25">
      <c r="B1485"/>
      <c r="C1485"/>
      <c r="D1485"/>
      <c r="E1485"/>
    </row>
    <row r="1486" spans="2:5" x14ac:dyDescent="0.25">
      <c r="B1486"/>
      <c r="C1486"/>
      <c r="D1486"/>
      <c r="E1486"/>
    </row>
    <row r="1487" spans="2:5" x14ac:dyDescent="0.25">
      <c r="B1487"/>
      <c r="C1487"/>
      <c r="D1487"/>
      <c r="E1487"/>
    </row>
    <row r="1488" spans="2:5" x14ac:dyDescent="0.25">
      <c r="B1488"/>
      <c r="C1488"/>
      <c r="D1488"/>
      <c r="E1488"/>
    </row>
    <row r="1489" spans="2:5" x14ac:dyDescent="0.25">
      <c r="B1489"/>
      <c r="C1489"/>
      <c r="D1489"/>
      <c r="E1489"/>
    </row>
    <row r="1490" spans="2:5" x14ac:dyDescent="0.25">
      <c r="B1490"/>
      <c r="C1490"/>
      <c r="D1490"/>
      <c r="E1490"/>
    </row>
    <row r="1491" spans="2:5" x14ac:dyDescent="0.25">
      <c r="B1491"/>
      <c r="C1491"/>
      <c r="D1491"/>
      <c r="E1491"/>
    </row>
    <row r="1492" spans="2:5" x14ac:dyDescent="0.25">
      <c r="B1492"/>
      <c r="C1492"/>
      <c r="D1492"/>
      <c r="E1492"/>
    </row>
    <row r="1493" spans="2:5" x14ac:dyDescent="0.25">
      <c r="B1493"/>
      <c r="C1493"/>
      <c r="D1493"/>
      <c r="E1493"/>
    </row>
    <row r="1494" spans="2:5" x14ac:dyDescent="0.25">
      <c r="B1494"/>
      <c r="C1494"/>
      <c r="D1494"/>
      <c r="E1494"/>
    </row>
    <row r="1495" spans="2:5" x14ac:dyDescent="0.25">
      <c r="B1495"/>
      <c r="C1495"/>
      <c r="D1495"/>
      <c r="E1495"/>
    </row>
    <row r="1496" spans="2:5" x14ac:dyDescent="0.25">
      <c r="B1496"/>
      <c r="C1496"/>
      <c r="D1496"/>
      <c r="E1496"/>
    </row>
    <row r="1497" spans="2:5" x14ac:dyDescent="0.25">
      <c r="B1497"/>
      <c r="C1497"/>
      <c r="D1497"/>
      <c r="E1497"/>
    </row>
    <row r="1498" spans="2:5" x14ac:dyDescent="0.25">
      <c r="B1498"/>
      <c r="C1498"/>
      <c r="D1498"/>
      <c r="E1498"/>
    </row>
    <row r="1499" spans="2:5" x14ac:dyDescent="0.25">
      <c r="B1499"/>
      <c r="C1499"/>
      <c r="D1499"/>
      <c r="E1499"/>
    </row>
    <row r="1500" spans="2:5" x14ac:dyDescent="0.25">
      <c r="B1500"/>
      <c r="C1500"/>
      <c r="D1500"/>
      <c r="E1500"/>
    </row>
    <row r="1501" spans="2:5" x14ac:dyDescent="0.25">
      <c r="B1501"/>
      <c r="C1501"/>
      <c r="D1501"/>
      <c r="E1501"/>
    </row>
    <row r="1502" spans="2:5" x14ac:dyDescent="0.25">
      <c r="B1502"/>
      <c r="C1502"/>
      <c r="D1502"/>
      <c r="E1502"/>
    </row>
    <row r="1503" spans="2:5" x14ac:dyDescent="0.25">
      <c r="B1503"/>
      <c r="C1503"/>
      <c r="D1503"/>
      <c r="E1503"/>
    </row>
    <row r="1504" spans="2:5" x14ac:dyDescent="0.25">
      <c r="B1504"/>
      <c r="C1504"/>
      <c r="D1504"/>
      <c r="E1504"/>
    </row>
    <row r="1505" spans="2:5" x14ac:dyDescent="0.25">
      <c r="B1505"/>
      <c r="C1505"/>
      <c r="D1505"/>
      <c r="E1505"/>
    </row>
    <row r="1506" spans="2:5" x14ac:dyDescent="0.25">
      <c r="B1506"/>
      <c r="C1506"/>
      <c r="D1506"/>
      <c r="E1506"/>
    </row>
    <row r="1507" spans="2:5" x14ac:dyDescent="0.25">
      <c r="B1507"/>
      <c r="C1507"/>
      <c r="D1507"/>
      <c r="E1507"/>
    </row>
    <row r="1508" spans="2:5" x14ac:dyDescent="0.25">
      <c r="B1508"/>
      <c r="C1508"/>
      <c r="D1508"/>
      <c r="E1508"/>
    </row>
    <row r="1509" spans="2:5" x14ac:dyDescent="0.25">
      <c r="B1509"/>
      <c r="C1509"/>
      <c r="D1509"/>
      <c r="E1509"/>
    </row>
    <row r="1510" spans="2:5" x14ac:dyDescent="0.25">
      <c r="B1510"/>
      <c r="C1510"/>
      <c r="D1510"/>
      <c r="E1510"/>
    </row>
    <row r="1511" spans="2:5" x14ac:dyDescent="0.25">
      <c r="B1511"/>
      <c r="C1511"/>
      <c r="D1511"/>
      <c r="E1511"/>
    </row>
    <row r="1512" spans="2:5" x14ac:dyDescent="0.25">
      <c r="B1512"/>
      <c r="C1512"/>
      <c r="D1512"/>
      <c r="E1512"/>
    </row>
    <row r="1513" spans="2:5" x14ac:dyDescent="0.25">
      <c r="B1513"/>
      <c r="C1513"/>
      <c r="D1513"/>
      <c r="E1513"/>
    </row>
    <row r="1514" spans="2:5" x14ac:dyDescent="0.25">
      <c r="B1514"/>
      <c r="C1514"/>
      <c r="D1514"/>
      <c r="E1514"/>
    </row>
    <row r="1515" spans="2:5" x14ac:dyDescent="0.25">
      <c r="B1515"/>
      <c r="C1515"/>
      <c r="D1515"/>
      <c r="E1515"/>
    </row>
    <row r="1516" spans="2:5" x14ac:dyDescent="0.25">
      <c r="B1516"/>
      <c r="C1516"/>
      <c r="D1516"/>
      <c r="E1516"/>
    </row>
    <row r="1517" spans="2:5" x14ac:dyDescent="0.25">
      <c r="B1517"/>
      <c r="C1517"/>
      <c r="D1517"/>
      <c r="E1517"/>
    </row>
    <row r="1518" spans="2:5" x14ac:dyDescent="0.25">
      <c r="B1518"/>
      <c r="C1518"/>
      <c r="D1518"/>
      <c r="E1518"/>
    </row>
    <row r="1519" spans="2:5" x14ac:dyDescent="0.25">
      <c r="B1519"/>
      <c r="C1519"/>
      <c r="D1519"/>
      <c r="E1519"/>
    </row>
    <row r="1520" spans="2:5" x14ac:dyDescent="0.25">
      <c r="B1520"/>
      <c r="C1520"/>
      <c r="D1520"/>
      <c r="E1520"/>
    </row>
    <row r="1521" spans="2:5" x14ac:dyDescent="0.25">
      <c r="B1521"/>
      <c r="C1521"/>
      <c r="D1521"/>
      <c r="E1521"/>
    </row>
    <row r="1522" spans="2:5" x14ac:dyDescent="0.25">
      <c r="B1522"/>
      <c r="C1522"/>
      <c r="D1522"/>
      <c r="E1522"/>
    </row>
    <row r="1523" spans="2:5" x14ac:dyDescent="0.25">
      <c r="B1523"/>
      <c r="C1523"/>
      <c r="D1523"/>
      <c r="E1523"/>
    </row>
    <row r="1524" spans="2:5" x14ac:dyDescent="0.25">
      <c r="B1524"/>
      <c r="C1524"/>
      <c r="D1524"/>
      <c r="E1524"/>
    </row>
    <row r="1525" spans="2:5" x14ac:dyDescent="0.25">
      <c r="B1525"/>
      <c r="C1525"/>
      <c r="D1525"/>
      <c r="E1525"/>
    </row>
    <row r="1526" spans="2:5" x14ac:dyDescent="0.25">
      <c r="B1526"/>
      <c r="C1526"/>
      <c r="D1526"/>
      <c r="E1526"/>
    </row>
    <row r="1527" spans="2:5" x14ac:dyDescent="0.25">
      <c r="B1527"/>
      <c r="C1527"/>
      <c r="D1527"/>
      <c r="E1527"/>
    </row>
    <row r="1528" spans="2:5" x14ac:dyDescent="0.25">
      <c r="B1528"/>
      <c r="C1528"/>
      <c r="D1528"/>
      <c r="E1528"/>
    </row>
    <row r="1529" spans="2:5" x14ac:dyDescent="0.25">
      <c r="B1529"/>
      <c r="C1529"/>
      <c r="D1529"/>
      <c r="E1529"/>
    </row>
    <row r="1530" spans="2:5" x14ac:dyDescent="0.25">
      <c r="B1530"/>
      <c r="C1530"/>
      <c r="D1530"/>
      <c r="E1530"/>
    </row>
    <row r="1531" spans="2:5" x14ac:dyDescent="0.25">
      <c r="B1531"/>
      <c r="C1531"/>
      <c r="D1531"/>
      <c r="E1531"/>
    </row>
    <row r="1532" spans="2:5" x14ac:dyDescent="0.25">
      <c r="B1532"/>
      <c r="C1532"/>
      <c r="D1532"/>
      <c r="E1532"/>
    </row>
    <row r="1533" spans="2:5" x14ac:dyDescent="0.25">
      <c r="B1533"/>
      <c r="C1533"/>
      <c r="D1533"/>
      <c r="E1533"/>
    </row>
    <row r="1534" spans="2:5" x14ac:dyDescent="0.25">
      <c r="B1534"/>
      <c r="C1534"/>
      <c r="D1534"/>
      <c r="E1534"/>
    </row>
    <row r="1535" spans="2:5" x14ac:dyDescent="0.25">
      <c r="B1535"/>
      <c r="C1535"/>
      <c r="D1535"/>
      <c r="E1535"/>
    </row>
    <row r="1536" spans="2:5" x14ac:dyDescent="0.25">
      <c r="B1536"/>
      <c r="C1536"/>
      <c r="D1536"/>
      <c r="E1536"/>
    </row>
    <row r="1537" spans="2:5" x14ac:dyDescent="0.25">
      <c r="B1537"/>
      <c r="C1537"/>
      <c r="D1537"/>
      <c r="E1537"/>
    </row>
    <row r="1538" spans="2:5" x14ac:dyDescent="0.25">
      <c r="B1538"/>
      <c r="C1538"/>
      <c r="D1538"/>
      <c r="E1538"/>
    </row>
    <row r="1539" spans="2:5" x14ac:dyDescent="0.25">
      <c r="B1539"/>
      <c r="C1539"/>
      <c r="D1539"/>
      <c r="E1539"/>
    </row>
    <row r="1540" spans="2:5" x14ac:dyDescent="0.25">
      <c r="B1540"/>
      <c r="C1540"/>
      <c r="D1540"/>
      <c r="E1540"/>
    </row>
    <row r="1541" spans="2:5" x14ac:dyDescent="0.25">
      <c r="B1541"/>
      <c r="C1541"/>
      <c r="D1541"/>
      <c r="E1541"/>
    </row>
    <row r="1542" spans="2:5" x14ac:dyDescent="0.25">
      <c r="B1542"/>
      <c r="C1542"/>
      <c r="D1542"/>
      <c r="E1542"/>
    </row>
    <row r="1543" spans="2:5" x14ac:dyDescent="0.25">
      <c r="B1543"/>
      <c r="C1543"/>
      <c r="D1543"/>
      <c r="E1543"/>
    </row>
    <row r="1544" spans="2:5" x14ac:dyDescent="0.25">
      <c r="B1544"/>
      <c r="C1544"/>
      <c r="D1544"/>
      <c r="E1544"/>
    </row>
    <row r="1545" spans="2:5" x14ac:dyDescent="0.25">
      <c r="B1545"/>
      <c r="C1545"/>
      <c r="D1545"/>
      <c r="E1545"/>
    </row>
    <row r="1546" spans="2:5" x14ac:dyDescent="0.25">
      <c r="B1546"/>
      <c r="C1546"/>
      <c r="D1546"/>
      <c r="E1546"/>
    </row>
    <row r="1547" spans="2:5" x14ac:dyDescent="0.25">
      <c r="B1547"/>
      <c r="C1547"/>
      <c r="D1547"/>
      <c r="E1547"/>
    </row>
    <row r="1548" spans="2:5" x14ac:dyDescent="0.25">
      <c r="B1548"/>
      <c r="C1548"/>
      <c r="D1548"/>
      <c r="E1548"/>
    </row>
    <row r="1549" spans="2:5" x14ac:dyDescent="0.25">
      <c r="B1549"/>
      <c r="C1549"/>
      <c r="D1549"/>
      <c r="E1549"/>
    </row>
    <row r="1550" spans="2:5" x14ac:dyDescent="0.25">
      <c r="B1550"/>
      <c r="C1550"/>
      <c r="D1550"/>
      <c r="E1550"/>
    </row>
    <row r="1551" spans="2:5" x14ac:dyDescent="0.25">
      <c r="B1551"/>
      <c r="C1551"/>
      <c r="D1551"/>
      <c r="E1551"/>
    </row>
    <row r="1552" spans="2:5" x14ac:dyDescent="0.25">
      <c r="B1552"/>
      <c r="C1552"/>
      <c r="D1552"/>
      <c r="E1552"/>
    </row>
    <row r="1553" spans="2:5" x14ac:dyDescent="0.25">
      <c r="B1553"/>
      <c r="C1553"/>
      <c r="D1553"/>
      <c r="E1553"/>
    </row>
    <row r="1554" spans="2:5" x14ac:dyDescent="0.25">
      <c r="B1554"/>
      <c r="C1554"/>
      <c r="D1554"/>
      <c r="E1554"/>
    </row>
    <row r="1555" spans="2:5" x14ac:dyDescent="0.25">
      <c r="B1555"/>
      <c r="C1555"/>
      <c r="D1555"/>
      <c r="E1555"/>
    </row>
    <row r="1556" spans="2:5" x14ac:dyDescent="0.25">
      <c r="B1556"/>
      <c r="C1556"/>
      <c r="D1556"/>
      <c r="E1556"/>
    </row>
    <row r="1557" spans="2:5" x14ac:dyDescent="0.25">
      <c r="B1557"/>
      <c r="C1557"/>
      <c r="D1557"/>
      <c r="E1557"/>
    </row>
    <row r="1558" spans="2:5" x14ac:dyDescent="0.25">
      <c r="B1558"/>
      <c r="C1558"/>
      <c r="D1558"/>
      <c r="E1558"/>
    </row>
    <row r="1559" spans="2:5" x14ac:dyDescent="0.25">
      <c r="B1559"/>
      <c r="C1559"/>
      <c r="D1559"/>
      <c r="E1559"/>
    </row>
    <row r="1560" spans="2:5" x14ac:dyDescent="0.25">
      <c r="B1560"/>
      <c r="C1560"/>
      <c r="D1560"/>
      <c r="E1560"/>
    </row>
    <row r="1561" spans="2:5" x14ac:dyDescent="0.25">
      <c r="B1561"/>
      <c r="C1561"/>
      <c r="D1561"/>
      <c r="E1561"/>
    </row>
    <row r="1562" spans="2:5" x14ac:dyDescent="0.25">
      <c r="B1562"/>
      <c r="C1562"/>
      <c r="D1562"/>
      <c r="E1562"/>
    </row>
    <row r="1563" spans="2:5" x14ac:dyDescent="0.25">
      <c r="B1563"/>
      <c r="C1563"/>
      <c r="D1563"/>
      <c r="E1563"/>
    </row>
    <row r="1564" spans="2:5" x14ac:dyDescent="0.25">
      <c r="B1564"/>
      <c r="C1564"/>
      <c r="D1564"/>
      <c r="E1564"/>
    </row>
    <row r="1565" spans="2:5" x14ac:dyDescent="0.25">
      <c r="B1565"/>
      <c r="C1565"/>
      <c r="D1565"/>
      <c r="E1565"/>
    </row>
    <row r="1566" spans="2:5" x14ac:dyDescent="0.25">
      <c r="B1566"/>
      <c r="C1566"/>
      <c r="D1566"/>
      <c r="E1566"/>
    </row>
    <row r="1567" spans="2:5" x14ac:dyDescent="0.25">
      <c r="B1567"/>
      <c r="C1567"/>
      <c r="D1567"/>
      <c r="E1567"/>
    </row>
    <row r="1568" spans="2:5" x14ac:dyDescent="0.25">
      <c r="B1568"/>
      <c r="C1568"/>
      <c r="D1568"/>
      <c r="E1568"/>
    </row>
    <row r="1569" spans="2:5" x14ac:dyDescent="0.25">
      <c r="B1569"/>
      <c r="C1569"/>
      <c r="D1569"/>
      <c r="E1569"/>
    </row>
    <row r="1570" spans="2:5" x14ac:dyDescent="0.25">
      <c r="B1570"/>
      <c r="C1570"/>
      <c r="D1570"/>
      <c r="E1570"/>
    </row>
    <row r="1571" spans="2:5" x14ac:dyDescent="0.25">
      <c r="B1571"/>
      <c r="C1571"/>
      <c r="D1571"/>
      <c r="E1571"/>
    </row>
    <row r="1572" spans="2:5" x14ac:dyDescent="0.25">
      <c r="B1572"/>
      <c r="C1572"/>
      <c r="D1572"/>
      <c r="E1572"/>
    </row>
    <row r="1573" spans="2:5" x14ac:dyDescent="0.25">
      <c r="B1573"/>
      <c r="C1573"/>
      <c r="D1573"/>
      <c r="E1573"/>
    </row>
    <row r="1574" spans="2:5" x14ac:dyDescent="0.25">
      <c r="B1574"/>
      <c r="C1574"/>
      <c r="D1574"/>
      <c r="E1574"/>
    </row>
    <row r="1575" spans="2:5" x14ac:dyDescent="0.25">
      <c r="B1575"/>
      <c r="C1575"/>
      <c r="D1575"/>
      <c r="E1575"/>
    </row>
    <row r="1576" spans="2:5" x14ac:dyDescent="0.25">
      <c r="B1576"/>
      <c r="C1576"/>
      <c r="D1576"/>
      <c r="E1576"/>
    </row>
    <row r="1577" spans="2:5" x14ac:dyDescent="0.25">
      <c r="B1577"/>
      <c r="C1577"/>
      <c r="D1577"/>
      <c r="E1577"/>
    </row>
    <row r="1578" spans="2:5" x14ac:dyDescent="0.25">
      <c r="B1578"/>
      <c r="C1578"/>
      <c r="D1578"/>
      <c r="E1578"/>
    </row>
    <row r="1579" spans="2:5" x14ac:dyDescent="0.25">
      <c r="B1579"/>
      <c r="C1579"/>
      <c r="D1579"/>
      <c r="E1579"/>
    </row>
    <row r="1580" spans="2:5" x14ac:dyDescent="0.25">
      <c r="B1580"/>
      <c r="C1580"/>
      <c r="D1580"/>
      <c r="E1580"/>
    </row>
    <row r="1581" spans="2:5" x14ac:dyDescent="0.25">
      <c r="B1581"/>
      <c r="C1581"/>
      <c r="D1581"/>
      <c r="E1581"/>
    </row>
    <row r="1582" spans="2:5" x14ac:dyDescent="0.25">
      <c r="B1582"/>
      <c r="C1582"/>
      <c r="D1582"/>
      <c r="E1582"/>
    </row>
    <row r="1583" spans="2:5" x14ac:dyDescent="0.25">
      <c r="B1583"/>
      <c r="C1583"/>
      <c r="D1583"/>
      <c r="E1583"/>
    </row>
    <row r="1584" spans="2:5" x14ac:dyDescent="0.25">
      <c r="B1584"/>
      <c r="C1584"/>
      <c r="D1584"/>
      <c r="E1584"/>
    </row>
    <row r="1585" spans="2:5" x14ac:dyDescent="0.25">
      <c r="B1585"/>
      <c r="C1585"/>
      <c r="D1585"/>
      <c r="E1585"/>
    </row>
    <row r="1586" spans="2:5" x14ac:dyDescent="0.25">
      <c r="B1586"/>
      <c r="C1586"/>
      <c r="D1586"/>
      <c r="E1586"/>
    </row>
    <row r="1587" spans="2:5" x14ac:dyDescent="0.25">
      <c r="B1587"/>
      <c r="C1587"/>
      <c r="D1587"/>
      <c r="E1587"/>
    </row>
    <row r="1588" spans="2:5" x14ac:dyDescent="0.25">
      <c r="B1588"/>
      <c r="C1588"/>
      <c r="D1588"/>
      <c r="E1588"/>
    </row>
    <row r="1589" spans="2:5" x14ac:dyDescent="0.25">
      <c r="B1589"/>
      <c r="C1589"/>
      <c r="D1589"/>
      <c r="E1589"/>
    </row>
    <row r="1590" spans="2:5" x14ac:dyDescent="0.25">
      <c r="B1590"/>
      <c r="C1590"/>
      <c r="D1590"/>
      <c r="E1590"/>
    </row>
    <row r="1591" spans="2:5" x14ac:dyDescent="0.25">
      <c r="B1591"/>
      <c r="C1591"/>
      <c r="D1591"/>
      <c r="E1591"/>
    </row>
    <row r="1592" spans="2:5" x14ac:dyDescent="0.25">
      <c r="B1592"/>
      <c r="C1592"/>
      <c r="D1592"/>
      <c r="E1592"/>
    </row>
    <row r="1593" spans="2:5" x14ac:dyDescent="0.25">
      <c r="B1593"/>
      <c r="C1593"/>
      <c r="D1593"/>
      <c r="E1593"/>
    </row>
    <row r="1594" spans="2:5" x14ac:dyDescent="0.25">
      <c r="B1594"/>
      <c r="C1594"/>
      <c r="D1594"/>
      <c r="E1594"/>
    </row>
    <row r="1595" spans="2:5" x14ac:dyDescent="0.25">
      <c r="B1595"/>
      <c r="C1595"/>
      <c r="D1595"/>
      <c r="E1595"/>
    </row>
    <row r="1596" spans="2:5" x14ac:dyDescent="0.25">
      <c r="B1596"/>
      <c r="C1596"/>
      <c r="D1596"/>
      <c r="E1596"/>
    </row>
    <row r="1597" spans="2:5" x14ac:dyDescent="0.25">
      <c r="B1597"/>
      <c r="C1597"/>
      <c r="D1597"/>
      <c r="E1597"/>
    </row>
    <row r="1598" spans="2:5" x14ac:dyDescent="0.25">
      <c r="B1598"/>
      <c r="C1598"/>
      <c r="D1598"/>
      <c r="E1598"/>
    </row>
    <row r="1599" spans="2:5" x14ac:dyDescent="0.25">
      <c r="B1599"/>
      <c r="C1599"/>
      <c r="D1599"/>
      <c r="E1599"/>
    </row>
    <row r="1600" spans="2:5" x14ac:dyDescent="0.25">
      <c r="B1600"/>
      <c r="C1600"/>
      <c r="D1600"/>
      <c r="E1600"/>
    </row>
    <row r="1601" spans="2:5" x14ac:dyDescent="0.25">
      <c r="B1601"/>
      <c r="C1601"/>
      <c r="D1601"/>
      <c r="E1601"/>
    </row>
    <row r="1602" spans="2:5" x14ac:dyDescent="0.25">
      <c r="B1602"/>
      <c r="C1602"/>
      <c r="D1602"/>
      <c r="E1602"/>
    </row>
    <row r="1603" spans="2:5" x14ac:dyDescent="0.25">
      <c r="B1603"/>
      <c r="C1603"/>
      <c r="D1603"/>
      <c r="E1603"/>
    </row>
    <row r="1604" spans="2:5" x14ac:dyDescent="0.25">
      <c r="B1604"/>
      <c r="C1604"/>
      <c r="D1604"/>
      <c r="E1604"/>
    </row>
    <row r="1605" spans="2:5" x14ac:dyDescent="0.25">
      <c r="B1605"/>
      <c r="C1605"/>
      <c r="D1605"/>
      <c r="E1605"/>
    </row>
    <row r="1606" spans="2:5" x14ac:dyDescent="0.25">
      <c r="B1606"/>
      <c r="C1606"/>
      <c r="D1606"/>
      <c r="E1606"/>
    </row>
    <row r="1607" spans="2:5" x14ac:dyDescent="0.25">
      <c r="B1607"/>
      <c r="C1607"/>
      <c r="D1607"/>
      <c r="E1607"/>
    </row>
    <row r="1608" spans="2:5" x14ac:dyDescent="0.25">
      <c r="B1608"/>
      <c r="C1608"/>
      <c r="D1608"/>
      <c r="E1608"/>
    </row>
    <row r="1609" spans="2:5" x14ac:dyDescent="0.25">
      <c r="B1609"/>
      <c r="C1609"/>
      <c r="D1609"/>
      <c r="E1609"/>
    </row>
    <row r="1610" spans="2:5" x14ac:dyDescent="0.25">
      <c r="B1610"/>
      <c r="C1610"/>
      <c r="D1610"/>
      <c r="E1610"/>
    </row>
    <row r="1611" spans="2:5" x14ac:dyDescent="0.25">
      <c r="B1611"/>
      <c r="C1611"/>
      <c r="D1611"/>
      <c r="E1611"/>
    </row>
    <row r="1612" spans="2:5" x14ac:dyDescent="0.25">
      <c r="B1612"/>
      <c r="C1612"/>
      <c r="D1612"/>
      <c r="E1612"/>
    </row>
    <row r="1613" spans="2:5" x14ac:dyDescent="0.25">
      <c r="B1613"/>
      <c r="C1613"/>
      <c r="D1613"/>
      <c r="E1613"/>
    </row>
    <row r="1614" spans="2:5" x14ac:dyDescent="0.25">
      <c r="B1614"/>
      <c r="C1614"/>
      <c r="D1614"/>
      <c r="E1614"/>
    </row>
    <row r="1615" spans="2:5" x14ac:dyDescent="0.25">
      <c r="B1615"/>
      <c r="C1615"/>
      <c r="D1615"/>
      <c r="E1615"/>
    </row>
    <row r="1616" spans="2:5" x14ac:dyDescent="0.25">
      <c r="B1616"/>
      <c r="C1616"/>
      <c r="D1616"/>
      <c r="E1616"/>
    </row>
    <row r="1617" spans="2:5" x14ac:dyDescent="0.25">
      <c r="B1617"/>
      <c r="C1617"/>
      <c r="D1617"/>
      <c r="E1617"/>
    </row>
    <row r="1618" spans="2:5" x14ac:dyDescent="0.25">
      <c r="B1618"/>
      <c r="C1618"/>
      <c r="D1618"/>
      <c r="E1618"/>
    </row>
    <row r="1619" spans="2:5" x14ac:dyDescent="0.25">
      <c r="B1619"/>
      <c r="C1619"/>
      <c r="D1619"/>
      <c r="E1619"/>
    </row>
    <row r="1620" spans="2:5" x14ac:dyDescent="0.25">
      <c r="B1620"/>
      <c r="C1620"/>
      <c r="D1620"/>
      <c r="E1620"/>
    </row>
    <row r="1621" spans="2:5" x14ac:dyDescent="0.25">
      <c r="B1621"/>
      <c r="C1621"/>
      <c r="D1621"/>
      <c r="E1621"/>
    </row>
    <row r="1622" spans="2:5" x14ac:dyDescent="0.25">
      <c r="B1622"/>
      <c r="C1622"/>
      <c r="D1622"/>
      <c r="E1622"/>
    </row>
    <row r="1623" spans="2:5" x14ac:dyDescent="0.25">
      <c r="B1623"/>
      <c r="C1623"/>
      <c r="D1623"/>
      <c r="E1623"/>
    </row>
    <row r="1624" spans="2:5" x14ac:dyDescent="0.25">
      <c r="B1624"/>
      <c r="C1624"/>
      <c r="D1624"/>
      <c r="E1624"/>
    </row>
    <row r="1625" spans="2:5" x14ac:dyDescent="0.25">
      <c r="B1625"/>
      <c r="C1625"/>
      <c r="D1625"/>
      <c r="E1625"/>
    </row>
    <row r="1626" spans="2:5" x14ac:dyDescent="0.25">
      <c r="B1626"/>
      <c r="C1626"/>
      <c r="D1626"/>
      <c r="E1626"/>
    </row>
    <row r="1627" spans="2:5" x14ac:dyDescent="0.25">
      <c r="B1627"/>
      <c r="C1627"/>
      <c r="D1627"/>
      <c r="E1627"/>
    </row>
    <row r="1628" spans="2:5" x14ac:dyDescent="0.25">
      <c r="B1628"/>
      <c r="C1628"/>
      <c r="D1628"/>
      <c r="E1628"/>
    </row>
    <row r="1629" spans="2:5" x14ac:dyDescent="0.25">
      <c r="B1629"/>
      <c r="C1629"/>
      <c r="D1629"/>
      <c r="E1629"/>
    </row>
    <row r="1630" spans="2:5" x14ac:dyDescent="0.25">
      <c r="B1630"/>
      <c r="C1630"/>
      <c r="D1630"/>
      <c r="E1630"/>
    </row>
    <row r="1631" spans="2:5" x14ac:dyDescent="0.25">
      <c r="B1631"/>
      <c r="C1631"/>
      <c r="D1631"/>
      <c r="E1631"/>
    </row>
    <row r="1632" spans="2:5" x14ac:dyDescent="0.25">
      <c r="B1632"/>
      <c r="C1632"/>
      <c r="D1632"/>
      <c r="E1632"/>
    </row>
    <row r="1633" spans="2:5" x14ac:dyDescent="0.25">
      <c r="B1633"/>
      <c r="C1633"/>
      <c r="D1633"/>
      <c r="E1633"/>
    </row>
    <row r="1634" spans="2:5" x14ac:dyDescent="0.25">
      <c r="B1634"/>
      <c r="C1634"/>
      <c r="D1634"/>
      <c r="E1634"/>
    </row>
    <row r="1635" spans="2:5" x14ac:dyDescent="0.25">
      <c r="B1635"/>
      <c r="C1635"/>
      <c r="D1635"/>
      <c r="E1635"/>
    </row>
    <row r="1636" spans="2:5" x14ac:dyDescent="0.25">
      <c r="B1636"/>
      <c r="C1636"/>
      <c r="D1636"/>
      <c r="E1636"/>
    </row>
    <row r="1637" spans="2:5" x14ac:dyDescent="0.25">
      <c r="B1637"/>
      <c r="C1637"/>
      <c r="D1637"/>
      <c r="E1637"/>
    </row>
    <row r="1638" spans="2:5" x14ac:dyDescent="0.25">
      <c r="B1638"/>
      <c r="C1638"/>
      <c r="D1638"/>
      <c r="E1638"/>
    </row>
    <row r="1639" spans="2:5" x14ac:dyDescent="0.25">
      <c r="B1639"/>
      <c r="C1639"/>
      <c r="D1639"/>
      <c r="E1639"/>
    </row>
    <row r="1640" spans="2:5" x14ac:dyDescent="0.25">
      <c r="B1640"/>
      <c r="C1640"/>
      <c r="D1640"/>
      <c r="E1640"/>
    </row>
    <row r="1641" spans="2:5" x14ac:dyDescent="0.25">
      <c r="B1641"/>
      <c r="C1641"/>
      <c r="D1641"/>
      <c r="E1641"/>
    </row>
    <row r="1642" spans="2:5" x14ac:dyDescent="0.25">
      <c r="B1642"/>
      <c r="C1642"/>
      <c r="D1642"/>
      <c r="E1642"/>
    </row>
    <row r="1643" spans="2:5" x14ac:dyDescent="0.25">
      <c r="B1643"/>
      <c r="C1643"/>
      <c r="D1643"/>
      <c r="E1643"/>
    </row>
    <row r="1644" spans="2:5" x14ac:dyDescent="0.25">
      <c r="B1644"/>
      <c r="C1644"/>
      <c r="D1644"/>
      <c r="E1644"/>
    </row>
    <row r="1645" spans="2:5" x14ac:dyDescent="0.25">
      <c r="B1645"/>
      <c r="C1645"/>
      <c r="D1645"/>
      <c r="E1645"/>
    </row>
    <row r="1646" spans="2:5" x14ac:dyDescent="0.25">
      <c r="B1646"/>
      <c r="C1646"/>
      <c r="D1646"/>
      <c r="E1646"/>
    </row>
    <row r="1647" spans="2:5" x14ac:dyDescent="0.25">
      <c r="B1647"/>
      <c r="C1647"/>
      <c r="D1647"/>
      <c r="E1647"/>
    </row>
    <row r="1648" spans="2:5" x14ac:dyDescent="0.25">
      <c r="B1648"/>
      <c r="C1648"/>
      <c r="D1648"/>
      <c r="E1648"/>
    </row>
    <row r="1649" spans="2:5" x14ac:dyDescent="0.25">
      <c r="B1649"/>
      <c r="C1649"/>
      <c r="D1649"/>
      <c r="E1649"/>
    </row>
    <row r="1650" spans="2:5" x14ac:dyDescent="0.25">
      <c r="B1650"/>
      <c r="C1650"/>
      <c r="D1650"/>
      <c r="E1650"/>
    </row>
    <row r="1651" spans="2:5" x14ac:dyDescent="0.25">
      <c r="B1651"/>
      <c r="C1651"/>
      <c r="D1651"/>
      <c r="E1651"/>
    </row>
    <row r="1652" spans="2:5" x14ac:dyDescent="0.25">
      <c r="B1652"/>
      <c r="C1652"/>
      <c r="D1652"/>
      <c r="E1652"/>
    </row>
    <row r="1653" spans="2:5" x14ac:dyDescent="0.25">
      <c r="B1653"/>
      <c r="C1653"/>
      <c r="D1653"/>
      <c r="E1653"/>
    </row>
    <row r="1654" spans="2:5" x14ac:dyDescent="0.25">
      <c r="B1654"/>
      <c r="C1654"/>
      <c r="D1654"/>
      <c r="E1654"/>
    </row>
    <row r="1655" spans="2:5" x14ac:dyDescent="0.25">
      <c r="B1655"/>
      <c r="C1655"/>
      <c r="D1655"/>
      <c r="E1655"/>
    </row>
    <row r="1656" spans="2:5" x14ac:dyDescent="0.25">
      <c r="B1656"/>
      <c r="C1656"/>
      <c r="D1656"/>
      <c r="E1656"/>
    </row>
    <row r="1657" spans="2:5" x14ac:dyDescent="0.25">
      <c r="B1657"/>
      <c r="C1657"/>
      <c r="D1657"/>
      <c r="E1657"/>
    </row>
    <row r="1658" spans="2:5" x14ac:dyDescent="0.25">
      <c r="B1658"/>
      <c r="C1658"/>
      <c r="D1658"/>
      <c r="E1658"/>
    </row>
    <row r="1659" spans="2:5" x14ac:dyDescent="0.25">
      <c r="B1659"/>
      <c r="C1659"/>
      <c r="D1659"/>
      <c r="E1659"/>
    </row>
    <row r="1660" spans="2:5" x14ac:dyDescent="0.25">
      <c r="B1660"/>
      <c r="C1660"/>
      <c r="D1660"/>
      <c r="E1660"/>
    </row>
    <row r="1661" spans="2:5" x14ac:dyDescent="0.25">
      <c r="B1661"/>
      <c r="C1661"/>
      <c r="D1661"/>
      <c r="E1661"/>
    </row>
    <row r="1662" spans="2:5" x14ac:dyDescent="0.25">
      <c r="B1662"/>
      <c r="C1662"/>
      <c r="D1662"/>
      <c r="E1662"/>
    </row>
    <row r="1663" spans="2:5" x14ac:dyDescent="0.25">
      <c r="B1663"/>
      <c r="C1663"/>
      <c r="D1663"/>
      <c r="E1663"/>
    </row>
    <row r="1664" spans="2:5" x14ac:dyDescent="0.25">
      <c r="B1664"/>
      <c r="C1664"/>
      <c r="D1664"/>
      <c r="E1664"/>
    </row>
    <row r="1665" spans="2:5" x14ac:dyDescent="0.25">
      <c r="B1665"/>
      <c r="C1665"/>
      <c r="D1665"/>
      <c r="E1665"/>
    </row>
    <row r="1666" spans="2:5" x14ac:dyDescent="0.25">
      <c r="B1666"/>
      <c r="C1666"/>
      <c r="D1666"/>
      <c r="E1666"/>
    </row>
    <row r="1667" spans="2:5" x14ac:dyDescent="0.25">
      <c r="B1667"/>
      <c r="C1667"/>
      <c r="D1667"/>
      <c r="E1667"/>
    </row>
    <row r="1668" spans="2:5" x14ac:dyDescent="0.25">
      <c r="B1668"/>
      <c r="C1668"/>
      <c r="D1668"/>
      <c r="E1668"/>
    </row>
    <row r="1669" spans="2:5" x14ac:dyDescent="0.25">
      <c r="B1669"/>
      <c r="C1669"/>
      <c r="D1669"/>
      <c r="E1669"/>
    </row>
    <row r="1670" spans="2:5" x14ac:dyDescent="0.25">
      <c r="B1670"/>
      <c r="C1670"/>
      <c r="D1670"/>
      <c r="E1670"/>
    </row>
    <row r="1671" spans="2:5" x14ac:dyDescent="0.25">
      <c r="B1671"/>
      <c r="C1671"/>
      <c r="D1671"/>
      <c r="E1671"/>
    </row>
    <row r="1672" spans="2:5" x14ac:dyDescent="0.25">
      <c r="B1672"/>
      <c r="C1672"/>
      <c r="D1672"/>
      <c r="E1672"/>
    </row>
    <row r="1673" spans="2:5" x14ac:dyDescent="0.25">
      <c r="B1673"/>
      <c r="C1673"/>
      <c r="D1673"/>
      <c r="E1673"/>
    </row>
    <row r="1674" spans="2:5" x14ac:dyDescent="0.25">
      <c r="B1674"/>
      <c r="C1674"/>
      <c r="D1674"/>
      <c r="E1674"/>
    </row>
    <row r="1675" spans="2:5" x14ac:dyDescent="0.25">
      <c r="B1675"/>
      <c r="C1675"/>
      <c r="D1675"/>
      <c r="E1675"/>
    </row>
    <row r="1676" spans="2:5" x14ac:dyDescent="0.25">
      <c r="B1676"/>
      <c r="C1676"/>
      <c r="D1676"/>
      <c r="E1676"/>
    </row>
    <row r="1677" spans="2:5" x14ac:dyDescent="0.25">
      <c r="B1677"/>
      <c r="C1677"/>
      <c r="D1677"/>
      <c r="E1677"/>
    </row>
    <row r="1678" spans="2:5" x14ac:dyDescent="0.25">
      <c r="B1678"/>
      <c r="C1678"/>
      <c r="D1678"/>
      <c r="E1678"/>
    </row>
    <row r="1679" spans="2:5" x14ac:dyDescent="0.25">
      <c r="B1679"/>
      <c r="C1679"/>
      <c r="D1679"/>
      <c r="E1679"/>
    </row>
    <row r="1680" spans="2:5" x14ac:dyDescent="0.25">
      <c r="B1680"/>
      <c r="C1680"/>
      <c r="D1680"/>
      <c r="E1680"/>
    </row>
    <row r="1681" spans="2:5" x14ac:dyDescent="0.25">
      <c r="B1681"/>
      <c r="C1681"/>
      <c r="D1681"/>
      <c r="E1681"/>
    </row>
    <row r="1682" spans="2:5" x14ac:dyDescent="0.25">
      <c r="B1682"/>
      <c r="C1682"/>
      <c r="D1682"/>
      <c r="E1682"/>
    </row>
    <row r="1683" spans="2:5" x14ac:dyDescent="0.25">
      <c r="B1683"/>
      <c r="C1683"/>
      <c r="D1683"/>
      <c r="E1683"/>
    </row>
    <row r="1684" spans="2:5" x14ac:dyDescent="0.25">
      <c r="B1684"/>
      <c r="C1684"/>
      <c r="D1684"/>
      <c r="E1684"/>
    </row>
    <row r="1685" spans="2:5" x14ac:dyDescent="0.25">
      <c r="B1685"/>
      <c r="C1685"/>
      <c r="D1685"/>
      <c r="E1685"/>
    </row>
    <row r="1686" spans="2:5" x14ac:dyDescent="0.25">
      <c r="B1686"/>
      <c r="C1686"/>
      <c r="D1686"/>
      <c r="E1686"/>
    </row>
    <row r="1687" spans="2:5" x14ac:dyDescent="0.25">
      <c r="B1687"/>
      <c r="C1687"/>
      <c r="D1687"/>
      <c r="E1687"/>
    </row>
    <row r="1688" spans="2:5" x14ac:dyDescent="0.25">
      <c r="B1688"/>
      <c r="C1688"/>
      <c r="D1688"/>
      <c r="E1688"/>
    </row>
    <row r="1689" spans="2:5" x14ac:dyDescent="0.25">
      <c r="B1689"/>
      <c r="C1689"/>
      <c r="D1689"/>
      <c r="E1689"/>
    </row>
    <row r="1690" spans="2:5" x14ac:dyDescent="0.25">
      <c r="B1690"/>
      <c r="C1690"/>
      <c r="D1690"/>
      <c r="E1690"/>
    </row>
    <row r="1691" spans="2:5" x14ac:dyDescent="0.25">
      <c r="B1691"/>
      <c r="C1691"/>
      <c r="D1691"/>
      <c r="E1691"/>
    </row>
    <row r="1692" spans="2:5" x14ac:dyDescent="0.25">
      <c r="B1692"/>
      <c r="C1692"/>
      <c r="D1692"/>
      <c r="E1692"/>
    </row>
    <row r="1693" spans="2:5" x14ac:dyDescent="0.25">
      <c r="B1693"/>
      <c r="C1693"/>
      <c r="D1693"/>
      <c r="E1693"/>
    </row>
    <row r="1694" spans="2:5" x14ac:dyDescent="0.25">
      <c r="B1694"/>
      <c r="C1694"/>
      <c r="D1694"/>
      <c r="E1694"/>
    </row>
    <row r="1695" spans="2:5" x14ac:dyDescent="0.25">
      <c r="B1695"/>
      <c r="C1695"/>
      <c r="D1695"/>
      <c r="E1695"/>
    </row>
    <row r="1696" spans="2:5" x14ac:dyDescent="0.25">
      <c r="B1696"/>
      <c r="C1696"/>
      <c r="D1696"/>
      <c r="E1696"/>
    </row>
    <row r="1697" spans="2:5" x14ac:dyDescent="0.25">
      <c r="B1697"/>
      <c r="C1697"/>
      <c r="D1697"/>
      <c r="E1697"/>
    </row>
    <row r="1698" spans="2:5" x14ac:dyDescent="0.25">
      <c r="B1698"/>
      <c r="C1698"/>
      <c r="D1698"/>
      <c r="E1698"/>
    </row>
    <row r="1699" spans="2:5" x14ac:dyDescent="0.25">
      <c r="B1699"/>
      <c r="C1699"/>
      <c r="D1699"/>
      <c r="E1699"/>
    </row>
    <row r="1700" spans="2:5" x14ac:dyDescent="0.25">
      <c r="B1700"/>
      <c r="C1700"/>
      <c r="D1700"/>
      <c r="E1700"/>
    </row>
    <row r="1701" spans="2:5" x14ac:dyDescent="0.25">
      <c r="B1701"/>
      <c r="C1701"/>
      <c r="D1701"/>
      <c r="E1701"/>
    </row>
    <row r="1702" spans="2:5" x14ac:dyDescent="0.25">
      <c r="B1702"/>
      <c r="C1702"/>
      <c r="D1702"/>
      <c r="E1702"/>
    </row>
    <row r="1703" spans="2:5" x14ac:dyDescent="0.25">
      <c r="B1703"/>
      <c r="C1703"/>
      <c r="D1703"/>
      <c r="E1703"/>
    </row>
    <row r="1704" spans="2:5" x14ac:dyDescent="0.25">
      <c r="B1704"/>
      <c r="C1704"/>
      <c r="D1704"/>
      <c r="E1704"/>
    </row>
    <row r="1705" spans="2:5" x14ac:dyDescent="0.25">
      <c r="B1705"/>
      <c r="C1705"/>
      <c r="D1705"/>
      <c r="E1705"/>
    </row>
    <row r="1706" spans="2:5" x14ac:dyDescent="0.25">
      <c r="B1706"/>
      <c r="C1706"/>
      <c r="D1706"/>
      <c r="E1706"/>
    </row>
    <row r="1707" spans="2:5" x14ac:dyDescent="0.25">
      <c r="B1707"/>
      <c r="C1707"/>
      <c r="D1707"/>
      <c r="E1707"/>
    </row>
    <row r="1708" spans="2:5" x14ac:dyDescent="0.25">
      <c r="B1708"/>
      <c r="C1708"/>
      <c r="D1708"/>
      <c r="E1708"/>
    </row>
    <row r="1709" spans="2:5" x14ac:dyDescent="0.25">
      <c r="B1709"/>
      <c r="C1709"/>
      <c r="D1709"/>
      <c r="E1709"/>
    </row>
    <row r="1710" spans="2:5" x14ac:dyDescent="0.25">
      <c r="B1710"/>
      <c r="C1710"/>
      <c r="D1710"/>
      <c r="E1710"/>
    </row>
    <row r="1711" spans="2:5" x14ac:dyDescent="0.25">
      <c r="B1711"/>
      <c r="C1711"/>
      <c r="D1711"/>
      <c r="E1711"/>
    </row>
    <row r="1712" spans="2:5" x14ac:dyDescent="0.25">
      <c r="B1712"/>
      <c r="C1712"/>
      <c r="D1712"/>
      <c r="E1712"/>
    </row>
    <row r="1713" spans="2:5" x14ac:dyDescent="0.25">
      <c r="B1713"/>
      <c r="C1713"/>
      <c r="D1713"/>
      <c r="E1713"/>
    </row>
    <row r="1714" spans="2:5" x14ac:dyDescent="0.25">
      <c r="B1714"/>
      <c r="C1714"/>
      <c r="D1714"/>
      <c r="E1714"/>
    </row>
    <row r="1715" spans="2:5" x14ac:dyDescent="0.25">
      <c r="B1715"/>
      <c r="C1715"/>
      <c r="D1715"/>
      <c r="E1715"/>
    </row>
    <row r="1716" spans="2:5" x14ac:dyDescent="0.25">
      <c r="B1716"/>
      <c r="C1716"/>
      <c r="D1716"/>
      <c r="E1716"/>
    </row>
    <row r="1717" spans="2:5" x14ac:dyDescent="0.25">
      <c r="B1717"/>
      <c r="C1717"/>
      <c r="D1717"/>
      <c r="E1717"/>
    </row>
    <row r="1718" spans="2:5" x14ac:dyDescent="0.25">
      <c r="B1718"/>
      <c r="C1718"/>
      <c r="D1718"/>
      <c r="E1718"/>
    </row>
    <row r="1719" spans="2:5" x14ac:dyDescent="0.25">
      <c r="B1719"/>
      <c r="C1719"/>
      <c r="D1719"/>
      <c r="E1719"/>
    </row>
    <row r="1720" spans="2:5" x14ac:dyDescent="0.25">
      <c r="B1720"/>
      <c r="C1720"/>
      <c r="D1720"/>
      <c r="E1720"/>
    </row>
    <row r="1721" spans="2:5" x14ac:dyDescent="0.25">
      <c r="B1721"/>
      <c r="C1721"/>
      <c r="D1721"/>
      <c r="E1721"/>
    </row>
    <row r="1722" spans="2:5" x14ac:dyDescent="0.25">
      <c r="B1722"/>
      <c r="C1722"/>
      <c r="D1722"/>
      <c r="E1722"/>
    </row>
    <row r="1723" spans="2:5" x14ac:dyDescent="0.25">
      <c r="B1723"/>
      <c r="C1723"/>
      <c r="D1723"/>
      <c r="E1723"/>
    </row>
    <row r="1724" spans="2:5" x14ac:dyDescent="0.25">
      <c r="B1724"/>
      <c r="C1724"/>
      <c r="D1724"/>
      <c r="E1724"/>
    </row>
    <row r="1725" spans="2:5" x14ac:dyDescent="0.25">
      <c r="B1725"/>
      <c r="C1725"/>
      <c r="D1725"/>
      <c r="E1725"/>
    </row>
    <row r="1726" spans="2:5" x14ac:dyDescent="0.25">
      <c r="B1726"/>
      <c r="C1726"/>
      <c r="D1726"/>
      <c r="E1726"/>
    </row>
    <row r="1727" spans="2:5" x14ac:dyDescent="0.25">
      <c r="B1727"/>
      <c r="C1727"/>
      <c r="D1727"/>
      <c r="E1727"/>
    </row>
    <row r="1728" spans="2:5" x14ac:dyDescent="0.25">
      <c r="B1728"/>
      <c r="C1728"/>
      <c r="D1728"/>
      <c r="E1728"/>
    </row>
    <row r="1729" spans="2:5" x14ac:dyDescent="0.25">
      <c r="B1729"/>
      <c r="C1729"/>
      <c r="D1729"/>
      <c r="E1729"/>
    </row>
    <row r="1730" spans="2:5" x14ac:dyDescent="0.25">
      <c r="B1730"/>
      <c r="C1730"/>
      <c r="D1730"/>
      <c r="E1730"/>
    </row>
    <row r="1731" spans="2:5" x14ac:dyDescent="0.25">
      <c r="B1731"/>
      <c r="C1731"/>
      <c r="D1731"/>
      <c r="E1731"/>
    </row>
    <row r="1732" spans="2:5" x14ac:dyDescent="0.25">
      <c r="B1732"/>
      <c r="C1732"/>
      <c r="D1732"/>
      <c r="E1732"/>
    </row>
    <row r="1733" spans="2:5" x14ac:dyDescent="0.25">
      <c r="B1733"/>
      <c r="C1733"/>
      <c r="D1733"/>
      <c r="E1733"/>
    </row>
    <row r="1734" spans="2:5" x14ac:dyDescent="0.25">
      <c r="B1734"/>
      <c r="C1734"/>
      <c r="D1734"/>
      <c r="E1734"/>
    </row>
    <row r="1735" spans="2:5" x14ac:dyDescent="0.25">
      <c r="B1735"/>
      <c r="C1735"/>
      <c r="D1735"/>
      <c r="E1735"/>
    </row>
    <row r="1736" spans="2:5" x14ac:dyDescent="0.25">
      <c r="B1736"/>
      <c r="C1736"/>
      <c r="D1736"/>
      <c r="E1736"/>
    </row>
    <row r="1737" spans="2:5" x14ac:dyDescent="0.25">
      <c r="B1737"/>
      <c r="C1737"/>
      <c r="D1737"/>
      <c r="E1737"/>
    </row>
    <row r="1738" spans="2:5" x14ac:dyDescent="0.25">
      <c r="B1738"/>
      <c r="C1738"/>
      <c r="D1738"/>
      <c r="E1738"/>
    </row>
    <row r="1739" spans="2:5" x14ac:dyDescent="0.25">
      <c r="B1739"/>
      <c r="C1739"/>
      <c r="D1739"/>
      <c r="E1739"/>
    </row>
    <row r="1740" spans="2:5" x14ac:dyDescent="0.25">
      <c r="B1740"/>
      <c r="C1740"/>
      <c r="D1740"/>
      <c r="E1740"/>
    </row>
    <row r="1741" spans="2:5" x14ac:dyDescent="0.25">
      <c r="B1741"/>
      <c r="C1741"/>
      <c r="D1741"/>
      <c r="E1741"/>
    </row>
    <row r="1742" spans="2:5" x14ac:dyDescent="0.25">
      <c r="B1742"/>
      <c r="C1742"/>
      <c r="D1742"/>
      <c r="E1742"/>
    </row>
    <row r="1743" spans="2:5" x14ac:dyDescent="0.25">
      <c r="B1743"/>
      <c r="C1743"/>
      <c r="D1743"/>
      <c r="E1743"/>
    </row>
    <row r="1744" spans="2:5" x14ac:dyDescent="0.25">
      <c r="B1744"/>
      <c r="C1744"/>
      <c r="D1744"/>
      <c r="E1744"/>
    </row>
    <row r="1745" spans="2:5" x14ac:dyDescent="0.25">
      <c r="B1745"/>
      <c r="C1745"/>
      <c r="D1745"/>
      <c r="E1745"/>
    </row>
    <row r="1746" spans="2:5" x14ac:dyDescent="0.25">
      <c r="B1746"/>
      <c r="C1746"/>
      <c r="D1746"/>
      <c r="E1746"/>
    </row>
    <row r="1747" spans="2:5" x14ac:dyDescent="0.25">
      <c r="B1747"/>
      <c r="C1747"/>
      <c r="D1747"/>
      <c r="E1747"/>
    </row>
    <row r="1748" spans="2:5" x14ac:dyDescent="0.25">
      <c r="B1748"/>
      <c r="C1748"/>
      <c r="D1748"/>
      <c r="E1748"/>
    </row>
    <row r="1749" spans="2:5" x14ac:dyDescent="0.25">
      <c r="B1749"/>
      <c r="C1749"/>
      <c r="D1749"/>
      <c r="E1749"/>
    </row>
    <row r="1750" spans="2:5" x14ac:dyDescent="0.25">
      <c r="B1750"/>
      <c r="C1750"/>
      <c r="D1750"/>
      <c r="E1750"/>
    </row>
    <row r="1751" spans="2:5" x14ac:dyDescent="0.25">
      <c r="B1751"/>
      <c r="C1751"/>
      <c r="D1751"/>
      <c r="E1751"/>
    </row>
    <row r="1752" spans="2:5" x14ac:dyDescent="0.25">
      <c r="B1752"/>
      <c r="C1752"/>
      <c r="D1752"/>
      <c r="E1752"/>
    </row>
    <row r="1753" spans="2:5" x14ac:dyDescent="0.25">
      <c r="B1753"/>
      <c r="C1753"/>
      <c r="D1753"/>
      <c r="E1753"/>
    </row>
    <row r="1754" spans="2:5" x14ac:dyDescent="0.25">
      <c r="B1754"/>
      <c r="C1754"/>
      <c r="D1754"/>
      <c r="E1754"/>
    </row>
    <row r="1755" spans="2:5" x14ac:dyDescent="0.25">
      <c r="B1755"/>
      <c r="C1755"/>
      <c r="D1755"/>
      <c r="E1755"/>
    </row>
    <row r="1756" spans="2:5" x14ac:dyDescent="0.25">
      <c r="B1756"/>
      <c r="C1756"/>
      <c r="D1756"/>
      <c r="E1756"/>
    </row>
    <row r="1757" spans="2:5" x14ac:dyDescent="0.25">
      <c r="B1757"/>
      <c r="C1757"/>
      <c r="D1757"/>
      <c r="E1757"/>
    </row>
    <row r="1758" spans="2:5" x14ac:dyDescent="0.25">
      <c r="B1758"/>
      <c r="C1758"/>
      <c r="D1758"/>
      <c r="E1758"/>
    </row>
    <row r="1759" spans="2:5" x14ac:dyDescent="0.25">
      <c r="B1759"/>
      <c r="C1759"/>
      <c r="D1759"/>
      <c r="E1759"/>
    </row>
    <row r="1760" spans="2:5" x14ac:dyDescent="0.25">
      <c r="B1760"/>
      <c r="C1760"/>
      <c r="D1760"/>
      <c r="E1760"/>
    </row>
    <row r="1761" spans="2:5" x14ac:dyDescent="0.25">
      <c r="B1761"/>
      <c r="C1761"/>
      <c r="D1761"/>
      <c r="E1761"/>
    </row>
    <row r="1762" spans="2:5" x14ac:dyDescent="0.25">
      <c r="B1762"/>
      <c r="C1762"/>
      <c r="D1762"/>
      <c r="E1762"/>
    </row>
    <row r="1763" spans="2:5" x14ac:dyDescent="0.25">
      <c r="B1763"/>
      <c r="C1763"/>
      <c r="D1763"/>
      <c r="E1763"/>
    </row>
    <row r="1764" spans="2:5" x14ac:dyDescent="0.25">
      <c r="B1764"/>
      <c r="C1764"/>
      <c r="D1764"/>
      <c r="E1764"/>
    </row>
    <row r="1765" spans="2:5" x14ac:dyDescent="0.25">
      <c r="B1765"/>
      <c r="C1765"/>
      <c r="D1765"/>
      <c r="E1765"/>
    </row>
    <row r="1766" spans="2:5" x14ac:dyDescent="0.25">
      <c r="B1766"/>
      <c r="C1766"/>
      <c r="D1766"/>
      <c r="E1766"/>
    </row>
    <row r="1767" spans="2:5" x14ac:dyDescent="0.25">
      <c r="B1767"/>
      <c r="C1767"/>
      <c r="D1767"/>
      <c r="E1767"/>
    </row>
    <row r="1768" spans="2:5" x14ac:dyDescent="0.25">
      <c r="B1768"/>
      <c r="C1768"/>
      <c r="D1768"/>
      <c r="E1768"/>
    </row>
    <row r="1769" spans="2:5" x14ac:dyDescent="0.25">
      <c r="B1769"/>
      <c r="C1769"/>
      <c r="D1769"/>
      <c r="E1769"/>
    </row>
    <row r="1770" spans="2:5" x14ac:dyDescent="0.25">
      <c r="B1770"/>
      <c r="C1770"/>
      <c r="D1770"/>
      <c r="E1770"/>
    </row>
    <row r="1771" spans="2:5" x14ac:dyDescent="0.25">
      <c r="B1771"/>
      <c r="C1771"/>
      <c r="D1771"/>
      <c r="E1771"/>
    </row>
    <row r="1772" spans="2:5" x14ac:dyDescent="0.25">
      <c r="B1772"/>
      <c r="C1772"/>
      <c r="D1772"/>
      <c r="E1772"/>
    </row>
    <row r="1773" spans="2:5" x14ac:dyDescent="0.25">
      <c r="B1773"/>
      <c r="C1773"/>
      <c r="D1773"/>
      <c r="E1773"/>
    </row>
    <row r="1774" spans="2:5" x14ac:dyDescent="0.25">
      <c r="B1774"/>
      <c r="C1774"/>
      <c r="D1774"/>
      <c r="E1774"/>
    </row>
    <row r="1775" spans="2:5" x14ac:dyDescent="0.25">
      <c r="B1775"/>
      <c r="C1775"/>
      <c r="D1775"/>
      <c r="E1775"/>
    </row>
    <row r="1776" spans="2:5" x14ac:dyDescent="0.25">
      <c r="B1776"/>
      <c r="C1776"/>
      <c r="D1776"/>
      <c r="E1776"/>
    </row>
    <row r="1777" spans="2:5" x14ac:dyDescent="0.25">
      <c r="B1777"/>
      <c r="C1777"/>
      <c r="D1777"/>
      <c r="E1777"/>
    </row>
    <row r="1778" spans="2:5" x14ac:dyDescent="0.25">
      <c r="B1778"/>
      <c r="C1778"/>
      <c r="D1778"/>
      <c r="E1778"/>
    </row>
    <row r="1779" spans="2:5" x14ac:dyDescent="0.25">
      <c r="B1779"/>
      <c r="C1779"/>
      <c r="D1779"/>
      <c r="E1779"/>
    </row>
    <row r="1780" spans="2:5" x14ac:dyDescent="0.25">
      <c r="B1780"/>
      <c r="C1780"/>
      <c r="D1780"/>
      <c r="E1780"/>
    </row>
    <row r="1781" spans="2:5" x14ac:dyDescent="0.25">
      <c r="B1781"/>
      <c r="C1781"/>
      <c r="D1781"/>
      <c r="E1781"/>
    </row>
    <row r="1782" spans="2:5" x14ac:dyDescent="0.25">
      <c r="B1782"/>
      <c r="C1782"/>
      <c r="D1782"/>
      <c r="E1782"/>
    </row>
    <row r="1783" spans="2:5" x14ac:dyDescent="0.25">
      <c r="B1783"/>
      <c r="C1783"/>
      <c r="D1783"/>
      <c r="E1783"/>
    </row>
    <row r="1784" spans="2:5" x14ac:dyDescent="0.25">
      <c r="B1784"/>
      <c r="C1784"/>
      <c r="D1784"/>
      <c r="E1784"/>
    </row>
    <row r="1785" spans="2:5" x14ac:dyDescent="0.25">
      <c r="B1785"/>
      <c r="C1785"/>
      <c r="D1785"/>
      <c r="E1785"/>
    </row>
    <row r="1786" spans="2:5" x14ac:dyDescent="0.25">
      <c r="B1786"/>
      <c r="C1786"/>
      <c r="D1786"/>
      <c r="E1786"/>
    </row>
    <row r="1787" spans="2:5" x14ac:dyDescent="0.25">
      <c r="B1787"/>
      <c r="C1787"/>
      <c r="D1787"/>
      <c r="E1787"/>
    </row>
    <row r="1788" spans="2:5" x14ac:dyDescent="0.25">
      <c r="B1788"/>
      <c r="C1788"/>
      <c r="D1788"/>
      <c r="E1788"/>
    </row>
    <row r="1789" spans="2:5" x14ac:dyDescent="0.25">
      <c r="B1789"/>
      <c r="C1789"/>
      <c r="D1789"/>
      <c r="E1789"/>
    </row>
    <row r="1790" spans="2:5" x14ac:dyDescent="0.25">
      <c r="B1790"/>
      <c r="C1790"/>
      <c r="D1790"/>
      <c r="E1790"/>
    </row>
    <row r="1791" spans="2:5" x14ac:dyDescent="0.25">
      <c r="B1791"/>
      <c r="C1791"/>
      <c r="D1791"/>
      <c r="E1791"/>
    </row>
    <row r="1792" spans="2:5" x14ac:dyDescent="0.25">
      <c r="B1792"/>
      <c r="C1792"/>
      <c r="D1792"/>
      <c r="E1792"/>
    </row>
    <row r="1793" spans="2:5" x14ac:dyDescent="0.25">
      <c r="B1793"/>
      <c r="C1793"/>
      <c r="D1793"/>
      <c r="E1793"/>
    </row>
    <row r="1794" spans="2:5" x14ac:dyDescent="0.25">
      <c r="B1794"/>
      <c r="C1794"/>
      <c r="D1794"/>
      <c r="E1794"/>
    </row>
    <row r="1795" spans="2:5" x14ac:dyDescent="0.25">
      <c r="B1795"/>
      <c r="C1795"/>
      <c r="D1795"/>
      <c r="E1795"/>
    </row>
    <row r="1796" spans="2:5" x14ac:dyDescent="0.25">
      <c r="B1796"/>
      <c r="C1796"/>
      <c r="D1796"/>
      <c r="E1796"/>
    </row>
    <row r="1797" spans="2:5" x14ac:dyDescent="0.25">
      <c r="B1797"/>
      <c r="C1797"/>
      <c r="D1797"/>
      <c r="E1797"/>
    </row>
    <row r="1798" spans="2:5" x14ac:dyDescent="0.25">
      <c r="B1798"/>
      <c r="C1798"/>
      <c r="D1798"/>
      <c r="E1798"/>
    </row>
    <row r="1799" spans="2:5" x14ac:dyDescent="0.25">
      <c r="B1799"/>
      <c r="C1799"/>
      <c r="D1799"/>
      <c r="E1799"/>
    </row>
    <row r="1800" spans="2:5" x14ac:dyDescent="0.25">
      <c r="B1800"/>
      <c r="C1800"/>
      <c r="D1800"/>
      <c r="E1800"/>
    </row>
    <row r="1801" spans="2:5" x14ac:dyDescent="0.25">
      <c r="B1801"/>
      <c r="C1801"/>
      <c r="D1801"/>
      <c r="E1801"/>
    </row>
    <row r="1802" spans="2:5" x14ac:dyDescent="0.25">
      <c r="B1802"/>
      <c r="C1802"/>
      <c r="D1802"/>
      <c r="E1802"/>
    </row>
    <row r="1803" spans="2:5" x14ac:dyDescent="0.25">
      <c r="B1803"/>
      <c r="C1803"/>
      <c r="D1803"/>
      <c r="E1803"/>
    </row>
    <row r="1804" spans="2:5" x14ac:dyDescent="0.25">
      <c r="B1804"/>
      <c r="C1804"/>
      <c r="D1804"/>
      <c r="E1804"/>
    </row>
    <row r="1805" spans="2:5" x14ac:dyDescent="0.25">
      <c r="B1805"/>
      <c r="C1805"/>
      <c r="D1805"/>
      <c r="E1805"/>
    </row>
    <row r="1806" spans="2:5" x14ac:dyDescent="0.25">
      <c r="B1806"/>
      <c r="C1806"/>
      <c r="D1806"/>
      <c r="E1806"/>
    </row>
    <row r="1807" spans="2:5" x14ac:dyDescent="0.25">
      <c r="B1807"/>
      <c r="C1807"/>
      <c r="D1807"/>
      <c r="E1807"/>
    </row>
    <row r="1808" spans="2:5" x14ac:dyDescent="0.25">
      <c r="B1808"/>
      <c r="C1808"/>
      <c r="D1808"/>
      <c r="E1808"/>
    </row>
    <row r="1809" spans="2:5" x14ac:dyDescent="0.25">
      <c r="B1809"/>
      <c r="C1809"/>
      <c r="D1809"/>
      <c r="E1809"/>
    </row>
    <row r="1810" spans="2:5" x14ac:dyDescent="0.25">
      <c r="B1810"/>
      <c r="C1810"/>
      <c r="D1810"/>
      <c r="E1810"/>
    </row>
    <row r="1811" spans="2:5" x14ac:dyDescent="0.25">
      <c r="B1811"/>
      <c r="C1811"/>
      <c r="D1811"/>
      <c r="E1811"/>
    </row>
    <row r="1812" spans="2:5" x14ac:dyDescent="0.25">
      <c r="B1812"/>
      <c r="C1812"/>
      <c r="D1812"/>
      <c r="E1812"/>
    </row>
    <row r="1813" spans="2:5" x14ac:dyDescent="0.25">
      <c r="B1813"/>
      <c r="C1813"/>
      <c r="D1813"/>
      <c r="E1813"/>
    </row>
    <row r="1814" spans="2:5" x14ac:dyDescent="0.25">
      <c r="B1814"/>
      <c r="C1814"/>
      <c r="D1814"/>
      <c r="E1814"/>
    </row>
    <row r="1815" spans="2:5" x14ac:dyDescent="0.25">
      <c r="B1815"/>
      <c r="C1815"/>
      <c r="D1815"/>
      <c r="E1815"/>
    </row>
    <row r="1816" spans="2:5" x14ac:dyDescent="0.25">
      <c r="B1816"/>
      <c r="C1816"/>
      <c r="D1816"/>
      <c r="E1816"/>
    </row>
    <row r="1817" spans="2:5" x14ac:dyDescent="0.25">
      <c r="B1817"/>
      <c r="C1817"/>
      <c r="D1817"/>
      <c r="E1817"/>
    </row>
    <row r="1818" spans="2:5" x14ac:dyDescent="0.25">
      <c r="B1818"/>
      <c r="C1818"/>
      <c r="D1818"/>
      <c r="E1818"/>
    </row>
    <row r="1819" spans="2:5" x14ac:dyDescent="0.25">
      <c r="B1819"/>
      <c r="C1819"/>
      <c r="D1819"/>
      <c r="E1819"/>
    </row>
    <row r="1820" spans="2:5" x14ac:dyDescent="0.25">
      <c r="B1820"/>
      <c r="C1820"/>
      <c r="D1820"/>
      <c r="E1820"/>
    </row>
    <row r="1821" spans="2:5" x14ac:dyDescent="0.25">
      <c r="B1821"/>
      <c r="C1821"/>
      <c r="D1821"/>
      <c r="E1821"/>
    </row>
    <row r="1822" spans="2:5" x14ac:dyDescent="0.25">
      <c r="B1822"/>
      <c r="C1822"/>
      <c r="D1822"/>
      <c r="E1822"/>
    </row>
    <row r="1823" spans="2:5" x14ac:dyDescent="0.25">
      <c r="B1823"/>
      <c r="C1823"/>
      <c r="D1823"/>
      <c r="E1823"/>
    </row>
    <row r="1824" spans="2:5" x14ac:dyDescent="0.25">
      <c r="B1824"/>
      <c r="C1824"/>
      <c r="D1824"/>
      <c r="E1824"/>
    </row>
    <row r="1825" spans="2:5" x14ac:dyDescent="0.25">
      <c r="B1825"/>
      <c r="C1825"/>
      <c r="D1825"/>
      <c r="E1825"/>
    </row>
    <row r="1826" spans="2:5" x14ac:dyDescent="0.25">
      <c r="B1826"/>
      <c r="C1826"/>
      <c r="D1826"/>
      <c r="E1826"/>
    </row>
    <row r="1827" spans="2:5" x14ac:dyDescent="0.25">
      <c r="B1827"/>
      <c r="C1827"/>
      <c r="D1827"/>
      <c r="E1827"/>
    </row>
    <row r="1828" spans="2:5" x14ac:dyDescent="0.25">
      <c r="B1828"/>
      <c r="C1828"/>
      <c r="D1828"/>
      <c r="E1828"/>
    </row>
    <row r="1829" spans="2:5" x14ac:dyDescent="0.25">
      <c r="B1829"/>
      <c r="C1829"/>
      <c r="D1829"/>
      <c r="E1829"/>
    </row>
    <row r="1830" spans="2:5" x14ac:dyDescent="0.25">
      <c r="B1830"/>
      <c r="C1830"/>
      <c r="D1830"/>
      <c r="E1830"/>
    </row>
    <row r="1831" spans="2:5" x14ac:dyDescent="0.25">
      <c r="B1831"/>
      <c r="C1831"/>
      <c r="D1831"/>
      <c r="E1831"/>
    </row>
    <row r="1832" spans="2:5" x14ac:dyDescent="0.25">
      <c r="B1832"/>
      <c r="C1832"/>
      <c r="D1832"/>
      <c r="E1832"/>
    </row>
    <row r="1833" spans="2:5" x14ac:dyDescent="0.25">
      <c r="B1833"/>
      <c r="C1833"/>
      <c r="D1833"/>
      <c r="E1833"/>
    </row>
    <row r="1834" spans="2:5" x14ac:dyDescent="0.25">
      <c r="B1834"/>
      <c r="C1834"/>
      <c r="D1834"/>
      <c r="E1834"/>
    </row>
    <row r="1835" spans="2:5" x14ac:dyDescent="0.25">
      <c r="B1835"/>
      <c r="C1835"/>
      <c r="D1835"/>
      <c r="E1835"/>
    </row>
    <row r="1836" spans="2:5" x14ac:dyDescent="0.25">
      <c r="B1836"/>
      <c r="C1836"/>
      <c r="D1836"/>
      <c r="E1836"/>
    </row>
    <row r="1837" spans="2:5" x14ac:dyDescent="0.25">
      <c r="B1837"/>
      <c r="C1837"/>
      <c r="D1837"/>
      <c r="E1837"/>
    </row>
    <row r="1838" spans="2:5" x14ac:dyDescent="0.25">
      <c r="B1838"/>
      <c r="C1838"/>
      <c r="D1838"/>
      <c r="E1838"/>
    </row>
    <row r="1839" spans="2:5" x14ac:dyDescent="0.25">
      <c r="B1839"/>
      <c r="C1839"/>
      <c r="D1839"/>
      <c r="E1839"/>
    </row>
    <row r="1840" spans="2:5" x14ac:dyDescent="0.25">
      <c r="B1840"/>
      <c r="C1840"/>
      <c r="D1840"/>
      <c r="E1840"/>
    </row>
    <row r="1841" spans="2:5" x14ac:dyDescent="0.25">
      <c r="B1841"/>
      <c r="C1841"/>
      <c r="D1841"/>
      <c r="E1841"/>
    </row>
    <row r="1842" spans="2:5" x14ac:dyDescent="0.25">
      <c r="B1842"/>
      <c r="C1842"/>
      <c r="D1842"/>
      <c r="E1842"/>
    </row>
    <row r="1843" spans="2:5" x14ac:dyDescent="0.25">
      <c r="B1843"/>
      <c r="C1843"/>
      <c r="D1843"/>
      <c r="E1843"/>
    </row>
    <row r="1844" spans="2:5" x14ac:dyDescent="0.25">
      <c r="B1844"/>
      <c r="C1844"/>
      <c r="D1844"/>
      <c r="E1844"/>
    </row>
    <row r="1845" spans="2:5" x14ac:dyDescent="0.25">
      <c r="B1845"/>
      <c r="C1845"/>
      <c r="D1845"/>
      <c r="E1845"/>
    </row>
    <row r="1846" spans="2:5" x14ac:dyDescent="0.25">
      <c r="B1846"/>
      <c r="C1846"/>
      <c r="D1846"/>
      <c r="E1846"/>
    </row>
    <row r="1847" spans="2:5" x14ac:dyDescent="0.25">
      <c r="B1847"/>
      <c r="C1847"/>
      <c r="D1847"/>
      <c r="E1847"/>
    </row>
    <row r="1848" spans="2:5" x14ac:dyDescent="0.25">
      <c r="B1848"/>
      <c r="C1848"/>
      <c r="D1848"/>
      <c r="E1848"/>
    </row>
    <row r="1849" spans="2:5" x14ac:dyDescent="0.25">
      <c r="B1849"/>
      <c r="C1849"/>
      <c r="D1849"/>
      <c r="E1849"/>
    </row>
    <row r="1850" spans="2:5" x14ac:dyDescent="0.25">
      <c r="B1850"/>
      <c r="C1850"/>
      <c r="D1850"/>
      <c r="E1850"/>
    </row>
    <row r="1851" spans="2:5" x14ac:dyDescent="0.25">
      <c r="B1851"/>
      <c r="C1851"/>
      <c r="D1851"/>
      <c r="E1851"/>
    </row>
    <row r="1852" spans="2:5" x14ac:dyDescent="0.25">
      <c r="B1852"/>
      <c r="C1852"/>
      <c r="D1852"/>
      <c r="E1852"/>
    </row>
    <row r="1853" spans="2:5" x14ac:dyDescent="0.25">
      <c r="B1853"/>
      <c r="C1853"/>
      <c r="D1853"/>
      <c r="E1853"/>
    </row>
    <row r="1854" spans="2:5" x14ac:dyDescent="0.25">
      <c r="B1854"/>
      <c r="C1854"/>
      <c r="D1854"/>
      <c r="E1854"/>
    </row>
    <row r="1855" spans="2:5" x14ac:dyDescent="0.25">
      <c r="B1855"/>
      <c r="C1855"/>
      <c r="D1855"/>
      <c r="E1855"/>
    </row>
    <row r="1856" spans="2:5" x14ac:dyDescent="0.25">
      <c r="B1856"/>
      <c r="C1856"/>
      <c r="D1856"/>
      <c r="E1856"/>
    </row>
    <row r="1857" spans="2:5" x14ac:dyDescent="0.25">
      <c r="B1857"/>
      <c r="C1857"/>
      <c r="D1857"/>
      <c r="E1857"/>
    </row>
    <row r="1858" spans="2:5" x14ac:dyDescent="0.25">
      <c r="B1858"/>
      <c r="C1858"/>
      <c r="D1858"/>
      <c r="E1858"/>
    </row>
    <row r="1859" spans="2:5" x14ac:dyDescent="0.25">
      <c r="B1859"/>
      <c r="C1859"/>
      <c r="D1859"/>
      <c r="E1859"/>
    </row>
    <row r="1860" spans="2:5" x14ac:dyDescent="0.25">
      <c r="B1860"/>
      <c r="C1860"/>
      <c r="D1860"/>
      <c r="E1860"/>
    </row>
    <row r="1861" spans="2:5" x14ac:dyDescent="0.25">
      <c r="B1861"/>
      <c r="C1861"/>
      <c r="D1861"/>
      <c r="E1861"/>
    </row>
    <row r="1862" spans="2:5" x14ac:dyDescent="0.25">
      <c r="B1862"/>
      <c r="C1862"/>
      <c r="D1862"/>
      <c r="E1862"/>
    </row>
    <row r="1863" spans="2:5" x14ac:dyDescent="0.25">
      <c r="B1863"/>
      <c r="C1863"/>
      <c r="D1863"/>
      <c r="E1863"/>
    </row>
    <row r="1864" spans="2:5" x14ac:dyDescent="0.25">
      <c r="B1864"/>
      <c r="C1864"/>
      <c r="D1864"/>
      <c r="E1864"/>
    </row>
    <row r="1865" spans="2:5" x14ac:dyDescent="0.25">
      <c r="B1865"/>
      <c r="C1865"/>
      <c r="D1865"/>
      <c r="E1865"/>
    </row>
    <row r="1866" spans="2:5" x14ac:dyDescent="0.25">
      <c r="B1866"/>
      <c r="C1866"/>
      <c r="D1866"/>
      <c r="E1866"/>
    </row>
    <row r="1867" spans="2:5" x14ac:dyDescent="0.25">
      <c r="B1867"/>
      <c r="C1867"/>
      <c r="D1867"/>
      <c r="E1867"/>
    </row>
    <row r="1868" spans="2:5" x14ac:dyDescent="0.25">
      <c r="B1868"/>
      <c r="C1868"/>
      <c r="D1868"/>
      <c r="E1868"/>
    </row>
    <row r="1869" spans="2:5" x14ac:dyDescent="0.25">
      <c r="B1869"/>
      <c r="C1869"/>
      <c r="D1869"/>
      <c r="E1869"/>
    </row>
    <row r="1870" spans="2:5" x14ac:dyDescent="0.25">
      <c r="B1870"/>
      <c r="C1870"/>
      <c r="D1870"/>
      <c r="E1870"/>
    </row>
    <row r="1871" spans="2:5" x14ac:dyDescent="0.25">
      <c r="B1871"/>
      <c r="C1871"/>
      <c r="D1871"/>
      <c r="E1871"/>
    </row>
    <row r="1872" spans="2:5" x14ac:dyDescent="0.25">
      <c r="B1872"/>
      <c r="C1872"/>
      <c r="D1872"/>
      <c r="E1872"/>
    </row>
    <row r="1873" spans="2:5" x14ac:dyDescent="0.25">
      <c r="B1873"/>
      <c r="C1873"/>
      <c r="D1873"/>
      <c r="E1873"/>
    </row>
    <row r="1874" spans="2:5" x14ac:dyDescent="0.25">
      <c r="B1874"/>
      <c r="C1874"/>
      <c r="D1874"/>
      <c r="E1874"/>
    </row>
    <row r="1875" spans="2:5" x14ac:dyDescent="0.25">
      <c r="B1875"/>
      <c r="C1875"/>
      <c r="D1875"/>
      <c r="E1875"/>
    </row>
    <row r="1876" spans="2:5" x14ac:dyDescent="0.25">
      <c r="B1876"/>
      <c r="C1876"/>
      <c r="D1876"/>
      <c r="E1876"/>
    </row>
    <row r="1877" spans="2:5" x14ac:dyDescent="0.25">
      <c r="B1877"/>
      <c r="C1877"/>
      <c r="D1877"/>
      <c r="E1877"/>
    </row>
    <row r="1878" spans="2:5" x14ac:dyDescent="0.25">
      <c r="B1878"/>
      <c r="C1878"/>
      <c r="D1878"/>
      <c r="E1878"/>
    </row>
    <row r="1879" spans="2:5" x14ac:dyDescent="0.25">
      <c r="B1879"/>
      <c r="C1879"/>
      <c r="D1879"/>
      <c r="E1879"/>
    </row>
    <row r="1880" spans="2:5" x14ac:dyDescent="0.25">
      <c r="B1880"/>
      <c r="C1880"/>
      <c r="D1880"/>
      <c r="E1880"/>
    </row>
    <row r="1881" spans="2:5" x14ac:dyDescent="0.25">
      <c r="B1881"/>
      <c r="C1881"/>
      <c r="D1881"/>
      <c r="E1881"/>
    </row>
    <row r="1882" spans="2:5" x14ac:dyDescent="0.25">
      <c r="B1882"/>
      <c r="C1882"/>
      <c r="D1882"/>
      <c r="E1882"/>
    </row>
    <row r="1883" spans="2:5" x14ac:dyDescent="0.25">
      <c r="B1883"/>
      <c r="C1883"/>
      <c r="D1883"/>
      <c r="E1883"/>
    </row>
    <row r="1884" spans="2:5" x14ac:dyDescent="0.25">
      <c r="B1884"/>
      <c r="C1884"/>
      <c r="D1884"/>
      <c r="E1884"/>
    </row>
    <row r="1885" spans="2:5" x14ac:dyDescent="0.25">
      <c r="B1885"/>
      <c r="C1885"/>
      <c r="D1885"/>
      <c r="E1885"/>
    </row>
    <row r="1886" spans="2:5" x14ac:dyDescent="0.25">
      <c r="B1886"/>
      <c r="C1886"/>
      <c r="D1886"/>
      <c r="E1886"/>
    </row>
    <row r="1887" spans="2:5" x14ac:dyDescent="0.25">
      <c r="B1887"/>
      <c r="C1887"/>
      <c r="D1887"/>
      <c r="E1887"/>
    </row>
    <row r="1888" spans="2:5" x14ac:dyDescent="0.25">
      <c r="B1888"/>
      <c r="C1888"/>
      <c r="D1888"/>
      <c r="E1888"/>
    </row>
    <row r="1889" spans="2:5" x14ac:dyDescent="0.25">
      <c r="B1889"/>
      <c r="C1889"/>
      <c r="D1889"/>
      <c r="E1889"/>
    </row>
    <row r="1890" spans="2:5" x14ac:dyDescent="0.25">
      <c r="B1890"/>
      <c r="C1890"/>
      <c r="D1890"/>
      <c r="E1890"/>
    </row>
    <row r="1891" spans="2:5" x14ac:dyDescent="0.25">
      <c r="B1891"/>
      <c r="C1891"/>
      <c r="D1891"/>
      <c r="E1891"/>
    </row>
    <row r="1892" spans="2:5" x14ac:dyDescent="0.25">
      <c r="B1892"/>
      <c r="C1892"/>
      <c r="D1892"/>
      <c r="E1892"/>
    </row>
    <row r="1893" spans="2:5" x14ac:dyDescent="0.25">
      <c r="B1893"/>
      <c r="C1893"/>
      <c r="D1893"/>
      <c r="E1893"/>
    </row>
    <row r="1894" spans="2:5" x14ac:dyDescent="0.25">
      <c r="B1894"/>
      <c r="C1894"/>
      <c r="D1894"/>
      <c r="E1894"/>
    </row>
    <row r="1895" spans="2:5" x14ac:dyDescent="0.25">
      <c r="B1895"/>
      <c r="C1895"/>
      <c r="D1895"/>
      <c r="E1895"/>
    </row>
    <row r="1896" spans="2:5" x14ac:dyDescent="0.25">
      <c r="B1896"/>
      <c r="C1896"/>
      <c r="D1896"/>
      <c r="E1896"/>
    </row>
    <row r="1897" spans="2:5" x14ac:dyDescent="0.25">
      <c r="B1897"/>
      <c r="C1897"/>
      <c r="D1897"/>
      <c r="E1897"/>
    </row>
    <row r="1898" spans="2:5" x14ac:dyDescent="0.25">
      <c r="B1898"/>
      <c r="C1898"/>
      <c r="D1898"/>
      <c r="E1898"/>
    </row>
    <row r="1899" spans="2:5" x14ac:dyDescent="0.25">
      <c r="B1899"/>
      <c r="C1899"/>
      <c r="D1899"/>
      <c r="E1899"/>
    </row>
    <row r="1900" spans="2:5" x14ac:dyDescent="0.25">
      <c r="B1900"/>
      <c r="C1900"/>
      <c r="D1900"/>
      <c r="E1900"/>
    </row>
    <row r="1901" spans="2:5" x14ac:dyDescent="0.25">
      <c r="B1901"/>
      <c r="C1901"/>
      <c r="D1901"/>
      <c r="E1901"/>
    </row>
    <row r="1902" spans="2:5" x14ac:dyDescent="0.25">
      <c r="B1902"/>
      <c r="C1902"/>
      <c r="D1902"/>
      <c r="E1902"/>
    </row>
    <row r="1903" spans="2:5" x14ac:dyDescent="0.25">
      <c r="B1903"/>
      <c r="C1903"/>
      <c r="D1903"/>
      <c r="E1903"/>
    </row>
    <row r="1904" spans="2:5" x14ac:dyDescent="0.25">
      <c r="B1904"/>
      <c r="C1904"/>
      <c r="D1904"/>
      <c r="E1904"/>
    </row>
    <row r="1905" spans="2:5" x14ac:dyDescent="0.25">
      <c r="B1905"/>
      <c r="C1905"/>
      <c r="D1905"/>
      <c r="E1905"/>
    </row>
    <row r="1906" spans="2:5" x14ac:dyDescent="0.25">
      <c r="B1906"/>
      <c r="C1906"/>
      <c r="D1906"/>
      <c r="E1906"/>
    </row>
    <row r="1907" spans="2:5" x14ac:dyDescent="0.25">
      <c r="B1907"/>
      <c r="C1907"/>
      <c r="D1907"/>
      <c r="E1907"/>
    </row>
    <row r="1908" spans="2:5" x14ac:dyDescent="0.25">
      <c r="B1908"/>
      <c r="C1908"/>
      <c r="D1908"/>
      <c r="E1908"/>
    </row>
    <row r="1909" spans="2:5" x14ac:dyDescent="0.25">
      <c r="B1909"/>
      <c r="C1909"/>
      <c r="D1909"/>
      <c r="E1909"/>
    </row>
    <row r="1910" spans="2:5" x14ac:dyDescent="0.25">
      <c r="B1910"/>
      <c r="C1910"/>
      <c r="D1910"/>
      <c r="E1910"/>
    </row>
    <row r="1911" spans="2:5" x14ac:dyDescent="0.25">
      <c r="B1911"/>
      <c r="C1911"/>
      <c r="D1911"/>
      <c r="E1911"/>
    </row>
    <row r="1912" spans="2:5" x14ac:dyDescent="0.25">
      <c r="B1912"/>
      <c r="C1912"/>
      <c r="D1912"/>
      <c r="E1912"/>
    </row>
    <row r="1913" spans="2:5" x14ac:dyDescent="0.25">
      <c r="B1913"/>
      <c r="C1913"/>
      <c r="D1913"/>
      <c r="E1913"/>
    </row>
    <row r="1914" spans="2:5" x14ac:dyDescent="0.25">
      <c r="B1914"/>
      <c r="C1914"/>
      <c r="D1914"/>
      <c r="E1914"/>
    </row>
    <row r="1915" spans="2:5" x14ac:dyDescent="0.25">
      <c r="B1915"/>
      <c r="C1915"/>
      <c r="D1915"/>
      <c r="E1915"/>
    </row>
    <row r="1916" spans="2:5" x14ac:dyDescent="0.25">
      <c r="B1916"/>
      <c r="C1916"/>
      <c r="D1916"/>
      <c r="E1916"/>
    </row>
    <row r="1917" spans="2:5" x14ac:dyDescent="0.25">
      <c r="B1917"/>
      <c r="C1917"/>
      <c r="D1917"/>
      <c r="E1917"/>
    </row>
    <row r="1918" spans="2:5" x14ac:dyDescent="0.25">
      <c r="B1918"/>
      <c r="C1918"/>
      <c r="D1918"/>
      <c r="E1918"/>
    </row>
    <row r="1919" spans="2:5" x14ac:dyDescent="0.25">
      <c r="B1919"/>
      <c r="C1919"/>
      <c r="D1919"/>
      <c r="E1919"/>
    </row>
    <row r="1920" spans="2:5" x14ac:dyDescent="0.25">
      <c r="B1920"/>
      <c r="C1920"/>
      <c r="D1920"/>
      <c r="E1920"/>
    </row>
    <row r="1921" spans="2:5" x14ac:dyDescent="0.25">
      <c r="B1921"/>
      <c r="C1921"/>
      <c r="D1921"/>
      <c r="E1921"/>
    </row>
    <row r="1922" spans="2:5" x14ac:dyDescent="0.25">
      <c r="B1922"/>
      <c r="C1922"/>
      <c r="D1922"/>
      <c r="E1922"/>
    </row>
    <row r="1923" spans="2:5" x14ac:dyDescent="0.25">
      <c r="B1923"/>
      <c r="C1923"/>
      <c r="D1923"/>
      <c r="E1923"/>
    </row>
    <row r="1924" spans="2:5" x14ac:dyDescent="0.25">
      <c r="B1924"/>
      <c r="C1924"/>
      <c r="D1924"/>
      <c r="E1924"/>
    </row>
    <row r="1925" spans="2:5" x14ac:dyDescent="0.25">
      <c r="B1925"/>
      <c r="C1925"/>
      <c r="D1925"/>
      <c r="E1925"/>
    </row>
    <row r="1926" spans="2:5" x14ac:dyDescent="0.25">
      <c r="B1926"/>
      <c r="C1926"/>
      <c r="D1926"/>
      <c r="E1926"/>
    </row>
    <row r="1927" spans="2:5" x14ac:dyDescent="0.25">
      <c r="B1927"/>
      <c r="C1927"/>
      <c r="D1927"/>
      <c r="E1927"/>
    </row>
    <row r="1928" spans="2:5" x14ac:dyDescent="0.25">
      <c r="B1928"/>
      <c r="C1928"/>
      <c r="D1928"/>
      <c r="E1928"/>
    </row>
    <row r="1929" spans="2:5" x14ac:dyDescent="0.25">
      <c r="B1929"/>
      <c r="C1929"/>
      <c r="D1929"/>
      <c r="E1929"/>
    </row>
    <row r="1930" spans="2:5" x14ac:dyDescent="0.25">
      <c r="B1930"/>
      <c r="C1930"/>
      <c r="D1930"/>
      <c r="E1930"/>
    </row>
    <row r="1931" spans="2:5" x14ac:dyDescent="0.25">
      <c r="B1931"/>
      <c r="C1931"/>
      <c r="D1931"/>
      <c r="E1931"/>
    </row>
    <row r="1932" spans="2:5" x14ac:dyDescent="0.25">
      <c r="B1932"/>
      <c r="C1932"/>
      <c r="D1932"/>
      <c r="E1932"/>
    </row>
    <row r="1933" spans="2:5" x14ac:dyDescent="0.25">
      <c r="B1933"/>
      <c r="C1933"/>
      <c r="D1933"/>
      <c r="E1933"/>
    </row>
    <row r="1934" spans="2:5" x14ac:dyDescent="0.25">
      <c r="B1934"/>
      <c r="C1934"/>
      <c r="D1934"/>
      <c r="E1934"/>
    </row>
    <row r="1935" spans="2:5" x14ac:dyDescent="0.25">
      <c r="B1935"/>
      <c r="C1935"/>
      <c r="D1935"/>
      <c r="E1935"/>
    </row>
    <row r="1936" spans="2:5" x14ac:dyDescent="0.25">
      <c r="B1936"/>
      <c r="C1936"/>
      <c r="D1936"/>
      <c r="E1936"/>
    </row>
    <row r="1937" spans="2:5" x14ac:dyDescent="0.25">
      <c r="B1937"/>
      <c r="C1937"/>
      <c r="D1937"/>
      <c r="E1937"/>
    </row>
    <row r="1938" spans="2:5" x14ac:dyDescent="0.25">
      <c r="B1938"/>
      <c r="C1938"/>
      <c r="D1938"/>
      <c r="E1938"/>
    </row>
    <row r="1939" spans="2:5" x14ac:dyDescent="0.25">
      <c r="B1939"/>
      <c r="C1939"/>
      <c r="D1939"/>
      <c r="E1939"/>
    </row>
    <row r="1940" spans="2:5" x14ac:dyDescent="0.25">
      <c r="B1940"/>
      <c r="C1940"/>
      <c r="D1940"/>
      <c r="E1940"/>
    </row>
    <row r="1941" spans="2:5" x14ac:dyDescent="0.25">
      <c r="B1941"/>
      <c r="C1941"/>
      <c r="D1941"/>
      <c r="E1941"/>
    </row>
    <row r="1942" spans="2:5" x14ac:dyDescent="0.25">
      <c r="B1942"/>
      <c r="C1942"/>
      <c r="D1942"/>
      <c r="E1942"/>
    </row>
    <row r="1943" spans="2:5" x14ac:dyDescent="0.25">
      <c r="B1943"/>
      <c r="C1943"/>
      <c r="D1943"/>
      <c r="E1943"/>
    </row>
    <row r="1944" spans="2:5" x14ac:dyDescent="0.25">
      <c r="B1944"/>
      <c r="C1944"/>
      <c r="D1944"/>
      <c r="E1944"/>
    </row>
    <row r="1945" spans="2:5" x14ac:dyDescent="0.25">
      <c r="B1945"/>
      <c r="C1945"/>
      <c r="D1945"/>
      <c r="E1945"/>
    </row>
    <row r="1946" spans="2:5" x14ac:dyDescent="0.25">
      <c r="B1946"/>
      <c r="C1946"/>
      <c r="D1946"/>
      <c r="E1946"/>
    </row>
    <row r="1947" spans="2:5" x14ac:dyDescent="0.25">
      <c r="B1947"/>
      <c r="C1947"/>
      <c r="D1947"/>
      <c r="E1947"/>
    </row>
    <row r="1948" spans="2:5" x14ac:dyDescent="0.25">
      <c r="B1948"/>
      <c r="C1948"/>
      <c r="D1948"/>
      <c r="E1948"/>
    </row>
    <row r="1949" spans="2:5" x14ac:dyDescent="0.25">
      <c r="B1949"/>
      <c r="C1949"/>
      <c r="D1949"/>
      <c r="E1949"/>
    </row>
    <row r="1950" spans="2:5" x14ac:dyDescent="0.25">
      <c r="B1950"/>
      <c r="C1950"/>
      <c r="D1950"/>
      <c r="E1950"/>
    </row>
    <row r="1951" spans="2:5" x14ac:dyDescent="0.25">
      <c r="B1951"/>
      <c r="C1951"/>
      <c r="D1951"/>
      <c r="E1951"/>
    </row>
    <row r="1952" spans="2:5" x14ac:dyDescent="0.25">
      <c r="B1952"/>
      <c r="C1952"/>
      <c r="D1952"/>
      <c r="E1952"/>
    </row>
    <row r="1953" spans="2:5" x14ac:dyDescent="0.25">
      <c r="B1953"/>
      <c r="C1953"/>
      <c r="D1953"/>
      <c r="E1953"/>
    </row>
    <row r="1954" spans="2:5" x14ac:dyDescent="0.25">
      <c r="B1954"/>
      <c r="C1954"/>
      <c r="D1954"/>
      <c r="E1954"/>
    </row>
    <row r="1955" spans="2:5" x14ac:dyDescent="0.25">
      <c r="B1955"/>
      <c r="C1955"/>
      <c r="D1955"/>
      <c r="E1955"/>
    </row>
    <row r="1956" spans="2:5" x14ac:dyDescent="0.25">
      <c r="B1956"/>
      <c r="C1956"/>
      <c r="D1956"/>
      <c r="E1956"/>
    </row>
    <row r="1957" spans="2:5" x14ac:dyDescent="0.25">
      <c r="B1957"/>
      <c r="C1957"/>
      <c r="D1957"/>
      <c r="E1957"/>
    </row>
    <row r="1958" spans="2:5" x14ac:dyDescent="0.25">
      <c r="B1958"/>
      <c r="C1958"/>
      <c r="D1958"/>
      <c r="E1958"/>
    </row>
    <row r="1959" spans="2:5" x14ac:dyDescent="0.25">
      <c r="B1959"/>
      <c r="C1959"/>
      <c r="D1959"/>
      <c r="E1959"/>
    </row>
    <row r="1960" spans="2:5" x14ac:dyDescent="0.25">
      <c r="B1960"/>
      <c r="C1960"/>
      <c r="D1960"/>
      <c r="E1960"/>
    </row>
    <row r="1961" spans="2:5" x14ac:dyDescent="0.25">
      <c r="B1961"/>
      <c r="C1961"/>
      <c r="D1961"/>
      <c r="E1961"/>
    </row>
    <row r="1962" spans="2:5" x14ac:dyDescent="0.25">
      <c r="B1962"/>
      <c r="C1962"/>
      <c r="D1962"/>
      <c r="E1962"/>
    </row>
    <row r="1963" spans="2:5" x14ac:dyDescent="0.25">
      <c r="B1963"/>
      <c r="C1963"/>
      <c r="D1963"/>
      <c r="E1963"/>
    </row>
    <row r="1964" spans="2:5" x14ac:dyDescent="0.25">
      <c r="B1964"/>
      <c r="C1964"/>
      <c r="D1964"/>
      <c r="E1964"/>
    </row>
    <row r="1965" spans="2:5" x14ac:dyDescent="0.25">
      <c r="B1965"/>
      <c r="C1965"/>
      <c r="D1965"/>
      <c r="E1965"/>
    </row>
    <row r="1966" spans="2:5" x14ac:dyDescent="0.25">
      <c r="B1966"/>
      <c r="C1966"/>
      <c r="D1966"/>
      <c r="E1966"/>
    </row>
    <row r="1967" spans="2:5" x14ac:dyDescent="0.25">
      <c r="B1967"/>
      <c r="C1967"/>
      <c r="D1967"/>
      <c r="E1967"/>
    </row>
    <row r="1968" spans="2:5" x14ac:dyDescent="0.25">
      <c r="B1968"/>
      <c r="C1968"/>
      <c r="D1968"/>
      <c r="E1968"/>
    </row>
    <row r="1969" spans="2:5" x14ac:dyDescent="0.25">
      <c r="B1969"/>
      <c r="C1969"/>
      <c r="D1969"/>
      <c r="E1969"/>
    </row>
    <row r="1970" spans="2:5" x14ac:dyDescent="0.25">
      <c r="B1970"/>
      <c r="C1970"/>
      <c r="D1970"/>
      <c r="E1970"/>
    </row>
    <row r="1971" spans="2:5" x14ac:dyDescent="0.25">
      <c r="B1971"/>
      <c r="C1971"/>
      <c r="D1971"/>
      <c r="E1971"/>
    </row>
    <row r="1972" spans="2:5" x14ac:dyDescent="0.25">
      <c r="B1972"/>
      <c r="C1972"/>
      <c r="D1972"/>
      <c r="E1972"/>
    </row>
    <row r="1973" spans="2:5" x14ac:dyDescent="0.25">
      <c r="B1973"/>
      <c r="C1973"/>
      <c r="D1973"/>
      <c r="E1973"/>
    </row>
    <row r="1974" spans="2:5" x14ac:dyDescent="0.25">
      <c r="B1974"/>
      <c r="C1974"/>
      <c r="D1974"/>
      <c r="E1974"/>
    </row>
    <row r="1975" spans="2:5" x14ac:dyDescent="0.25">
      <c r="B1975"/>
      <c r="C1975"/>
      <c r="D1975"/>
      <c r="E1975"/>
    </row>
    <row r="1976" spans="2:5" x14ac:dyDescent="0.25">
      <c r="B1976"/>
      <c r="C1976"/>
      <c r="D1976"/>
      <c r="E1976"/>
    </row>
    <row r="1977" spans="2:5" x14ac:dyDescent="0.25">
      <c r="B1977"/>
      <c r="C1977"/>
      <c r="D1977"/>
      <c r="E1977"/>
    </row>
    <row r="1978" spans="2:5" x14ac:dyDescent="0.25">
      <c r="B1978"/>
      <c r="C1978"/>
      <c r="D1978"/>
      <c r="E1978"/>
    </row>
    <row r="1979" spans="2:5" x14ac:dyDescent="0.25">
      <c r="B1979"/>
      <c r="C1979"/>
      <c r="D1979"/>
      <c r="E1979"/>
    </row>
    <row r="1980" spans="2:5" x14ac:dyDescent="0.25">
      <c r="B1980"/>
      <c r="C1980"/>
      <c r="D1980"/>
      <c r="E1980"/>
    </row>
    <row r="1981" spans="2:5" x14ac:dyDescent="0.25">
      <c r="B1981"/>
      <c r="C1981"/>
      <c r="D1981"/>
      <c r="E1981"/>
    </row>
    <row r="1982" spans="2:5" x14ac:dyDescent="0.25">
      <c r="B1982"/>
      <c r="C1982"/>
      <c r="D1982"/>
      <c r="E1982"/>
    </row>
    <row r="1983" spans="2:5" x14ac:dyDescent="0.25">
      <c r="B1983"/>
      <c r="C1983"/>
      <c r="D1983"/>
      <c r="E1983"/>
    </row>
    <row r="1984" spans="2:5" x14ac:dyDescent="0.25">
      <c r="B1984"/>
      <c r="C1984"/>
      <c r="D1984"/>
      <c r="E1984"/>
    </row>
    <row r="1985" spans="2:5" x14ac:dyDescent="0.25">
      <c r="B1985"/>
      <c r="C1985"/>
      <c r="D1985"/>
      <c r="E1985"/>
    </row>
    <row r="1986" spans="2:5" x14ac:dyDescent="0.25">
      <c r="B1986"/>
      <c r="C1986"/>
      <c r="D1986"/>
      <c r="E1986"/>
    </row>
    <row r="1987" spans="2:5" x14ac:dyDescent="0.25">
      <c r="B1987"/>
      <c r="C1987"/>
      <c r="D1987"/>
      <c r="E1987"/>
    </row>
    <row r="1988" spans="2:5" x14ac:dyDescent="0.25">
      <c r="B1988"/>
      <c r="C1988"/>
      <c r="D1988"/>
      <c r="E1988"/>
    </row>
    <row r="1989" spans="2:5" x14ac:dyDescent="0.25">
      <c r="B1989"/>
      <c r="C1989"/>
      <c r="D1989"/>
      <c r="E1989"/>
    </row>
    <row r="1990" spans="2:5" x14ac:dyDescent="0.25">
      <c r="B1990"/>
      <c r="C1990"/>
      <c r="D1990"/>
      <c r="E1990"/>
    </row>
    <row r="1991" spans="2:5" x14ac:dyDescent="0.25">
      <c r="B1991"/>
      <c r="C1991"/>
      <c r="D1991"/>
      <c r="E1991"/>
    </row>
    <row r="1992" spans="2:5" x14ac:dyDescent="0.25">
      <c r="B1992"/>
      <c r="C1992"/>
      <c r="D1992"/>
      <c r="E1992"/>
    </row>
    <row r="1993" spans="2:5" x14ac:dyDescent="0.25">
      <c r="B1993"/>
      <c r="C1993"/>
      <c r="D1993"/>
      <c r="E1993"/>
    </row>
    <row r="1994" spans="2:5" x14ac:dyDescent="0.25">
      <c r="B1994"/>
      <c r="C1994"/>
      <c r="D1994"/>
      <c r="E1994"/>
    </row>
    <row r="1995" spans="2:5" x14ac:dyDescent="0.25">
      <c r="B1995"/>
      <c r="C1995"/>
      <c r="D1995"/>
      <c r="E1995"/>
    </row>
    <row r="1996" spans="2:5" x14ac:dyDescent="0.25">
      <c r="B1996"/>
      <c r="C1996"/>
      <c r="D1996"/>
      <c r="E1996"/>
    </row>
    <row r="1997" spans="2:5" x14ac:dyDescent="0.25">
      <c r="B1997"/>
      <c r="C1997"/>
      <c r="D1997"/>
      <c r="E1997"/>
    </row>
    <row r="1998" spans="2:5" x14ac:dyDescent="0.25">
      <c r="B1998"/>
      <c r="C1998"/>
      <c r="D1998"/>
      <c r="E1998"/>
    </row>
    <row r="1999" spans="2:5" x14ac:dyDescent="0.25">
      <c r="B1999"/>
      <c r="C1999"/>
      <c r="D1999"/>
      <c r="E1999"/>
    </row>
    <row r="2000" spans="2:5" x14ac:dyDescent="0.25">
      <c r="B2000"/>
      <c r="C2000"/>
      <c r="D2000"/>
      <c r="E2000"/>
    </row>
    <row r="2001" spans="2:5" x14ac:dyDescent="0.25">
      <c r="B2001"/>
      <c r="C2001"/>
      <c r="D2001"/>
      <c r="E2001"/>
    </row>
    <row r="2002" spans="2:5" x14ac:dyDescent="0.25">
      <c r="B2002"/>
      <c r="C2002"/>
      <c r="D2002"/>
      <c r="E2002"/>
    </row>
    <row r="2003" spans="2:5" x14ac:dyDescent="0.25">
      <c r="B2003"/>
      <c r="C2003"/>
      <c r="D2003"/>
      <c r="E2003"/>
    </row>
    <row r="2004" spans="2:5" x14ac:dyDescent="0.25">
      <c r="B2004"/>
      <c r="C2004"/>
      <c r="D2004"/>
      <c r="E2004"/>
    </row>
    <row r="2005" spans="2:5" x14ac:dyDescent="0.25">
      <c r="B2005"/>
      <c r="C2005"/>
      <c r="D2005"/>
      <c r="E2005"/>
    </row>
    <row r="2006" spans="2:5" x14ac:dyDescent="0.25">
      <c r="B2006"/>
      <c r="C2006"/>
      <c r="D2006"/>
      <c r="E2006"/>
    </row>
    <row r="2007" spans="2:5" x14ac:dyDescent="0.25">
      <c r="B2007"/>
      <c r="C2007"/>
      <c r="D2007"/>
      <c r="E2007"/>
    </row>
    <row r="2008" spans="2:5" x14ac:dyDescent="0.25">
      <c r="B2008"/>
      <c r="C2008"/>
      <c r="D2008"/>
      <c r="E2008"/>
    </row>
    <row r="2009" spans="2:5" x14ac:dyDescent="0.25">
      <c r="B2009"/>
      <c r="C2009"/>
      <c r="D2009"/>
      <c r="E2009"/>
    </row>
    <row r="2010" spans="2:5" x14ac:dyDescent="0.25">
      <c r="B2010"/>
      <c r="C2010"/>
      <c r="D2010"/>
      <c r="E2010"/>
    </row>
    <row r="2011" spans="2:5" x14ac:dyDescent="0.25">
      <c r="B2011"/>
      <c r="C2011"/>
      <c r="D2011"/>
      <c r="E2011"/>
    </row>
    <row r="2012" spans="2:5" x14ac:dyDescent="0.25">
      <c r="B2012"/>
      <c r="C2012"/>
      <c r="D2012"/>
      <c r="E2012"/>
    </row>
    <row r="2013" spans="2:5" x14ac:dyDescent="0.25">
      <c r="B2013"/>
      <c r="C2013"/>
      <c r="D2013"/>
      <c r="E2013"/>
    </row>
    <row r="2014" spans="2:5" x14ac:dyDescent="0.25">
      <c r="B2014"/>
      <c r="C2014"/>
      <c r="D2014"/>
      <c r="E2014"/>
    </row>
    <row r="2015" spans="2:5" x14ac:dyDescent="0.25">
      <c r="B2015"/>
      <c r="C2015"/>
      <c r="D2015"/>
      <c r="E2015"/>
    </row>
    <row r="2016" spans="2:5" x14ac:dyDescent="0.25">
      <c r="B2016"/>
      <c r="C2016"/>
      <c r="D2016"/>
      <c r="E2016"/>
    </row>
    <row r="2017" spans="2:5" x14ac:dyDescent="0.25">
      <c r="B2017"/>
      <c r="C2017"/>
      <c r="D2017"/>
      <c r="E2017"/>
    </row>
    <row r="2018" spans="2:5" x14ac:dyDescent="0.25">
      <c r="B2018"/>
      <c r="C2018"/>
      <c r="D2018"/>
      <c r="E2018"/>
    </row>
    <row r="2019" spans="2:5" x14ac:dyDescent="0.25">
      <c r="B2019"/>
      <c r="C2019"/>
      <c r="D2019"/>
      <c r="E2019"/>
    </row>
    <row r="2020" spans="2:5" x14ac:dyDescent="0.25">
      <c r="B2020"/>
      <c r="C2020"/>
      <c r="D2020"/>
      <c r="E2020"/>
    </row>
    <row r="2021" spans="2:5" x14ac:dyDescent="0.25">
      <c r="B2021"/>
      <c r="C2021"/>
      <c r="D2021"/>
      <c r="E2021"/>
    </row>
    <row r="2022" spans="2:5" x14ac:dyDescent="0.25">
      <c r="B2022"/>
      <c r="C2022"/>
      <c r="D2022"/>
      <c r="E2022"/>
    </row>
    <row r="2023" spans="2:5" x14ac:dyDescent="0.25">
      <c r="B2023"/>
      <c r="C2023"/>
      <c r="D2023"/>
      <c r="E2023"/>
    </row>
    <row r="2024" spans="2:5" x14ac:dyDescent="0.25">
      <c r="B2024"/>
      <c r="C2024"/>
      <c r="D2024"/>
      <c r="E2024"/>
    </row>
    <row r="2025" spans="2:5" x14ac:dyDescent="0.25">
      <c r="B2025"/>
      <c r="C2025"/>
      <c r="D2025"/>
      <c r="E2025"/>
    </row>
    <row r="2026" spans="2:5" x14ac:dyDescent="0.25">
      <c r="B2026"/>
      <c r="C2026"/>
      <c r="D2026"/>
      <c r="E2026"/>
    </row>
    <row r="2027" spans="2:5" x14ac:dyDescent="0.25">
      <c r="B2027"/>
      <c r="C2027"/>
      <c r="D2027"/>
      <c r="E2027"/>
    </row>
    <row r="2028" spans="2:5" x14ac:dyDescent="0.25">
      <c r="B2028"/>
      <c r="C2028"/>
      <c r="D2028"/>
      <c r="E2028"/>
    </row>
    <row r="2029" spans="2:5" x14ac:dyDescent="0.25">
      <c r="B2029"/>
      <c r="C2029"/>
      <c r="D2029"/>
      <c r="E2029"/>
    </row>
    <row r="2030" spans="2:5" x14ac:dyDescent="0.25">
      <c r="B2030"/>
      <c r="C2030"/>
      <c r="D2030"/>
      <c r="E2030"/>
    </row>
    <row r="2031" spans="2:5" x14ac:dyDescent="0.25">
      <c r="B2031"/>
      <c r="C2031"/>
      <c r="D2031"/>
      <c r="E2031"/>
    </row>
    <row r="2032" spans="2:5" x14ac:dyDescent="0.25">
      <c r="B2032"/>
      <c r="C2032"/>
      <c r="D2032"/>
      <c r="E2032"/>
    </row>
    <row r="2033" spans="2:5" x14ac:dyDescent="0.25">
      <c r="B2033"/>
      <c r="C2033"/>
      <c r="D2033"/>
      <c r="E2033"/>
    </row>
    <row r="2034" spans="2:5" x14ac:dyDescent="0.25">
      <c r="B2034"/>
      <c r="C2034"/>
      <c r="D2034"/>
      <c r="E2034"/>
    </row>
    <row r="2035" spans="2:5" x14ac:dyDescent="0.25">
      <c r="B2035"/>
      <c r="C2035"/>
      <c r="D2035"/>
      <c r="E2035"/>
    </row>
    <row r="2036" spans="2:5" x14ac:dyDescent="0.25">
      <c r="B2036"/>
      <c r="C2036"/>
      <c r="D2036"/>
      <c r="E2036"/>
    </row>
    <row r="2037" spans="2:5" x14ac:dyDescent="0.25">
      <c r="B2037"/>
      <c r="C2037"/>
      <c r="D2037"/>
      <c r="E2037"/>
    </row>
    <row r="2038" spans="2:5" x14ac:dyDescent="0.25">
      <c r="B2038"/>
      <c r="C2038"/>
      <c r="D2038"/>
      <c r="E2038"/>
    </row>
    <row r="2039" spans="2:5" x14ac:dyDescent="0.25">
      <c r="B2039"/>
      <c r="C2039"/>
      <c r="D2039"/>
      <c r="E2039"/>
    </row>
    <row r="2040" spans="2:5" x14ac:dyDescent="0.25">
      <c r="B2040"/>
      <c r="C2040"/>
      <c r="D2040"/>
      <c r="E2040"/>
    </row>
    <row r="2041" spans="2:5" x14ac:dyDescent="0.25">
      <c r="B2041"/>
      <c r="C2041"/>
      <c r="D2041"/>
      <c r="E2041"/>
    </row>
    <row r="2042" spans="2:5" x14ac:dyDescent="0.25">
      <c r="B2042"/>
      <c r="C2042"/>
      <c r="D2042"/>
      <c r="E2042"/>
    </row>
    <row r="2043" spans="2:5" x14ac:dyDescent="0.25">
      <c r="B2043"/>
      <c r="C2043"/>
      <c r="D2043"/>
      <c r="E2043"/>
    </row>
    <row r="2044" spans="2:5" x14ac:dyDescent="0.25">
      <c r="B2044"/>
      <c r="C2044"/>
      <c r="D2044"/>
      <c r="E2044"/>
    </row>
    <row r="2045" spans="2:5" x14ac:dyDescent="0.25">
      <c r="B2045"/>
      <c r="C2045"/>
      <c r="D2045"/>
      <c r="E2045"/>
    </row>
    <row r="2046" spans="2:5" x14ac:dyDescent="0.25">
      <c r="B2046"/>
      <c r="C2046"/>
      <c r="D2046"/>
      <c r="E2046"/>
    </row>
    <row r="2047" spans="2:5" x14ac:dyDescent="0.25">
      <c r="B2047"/>
      <c r="C2047"/>
      <c r="D2047"/>
      <c r="E2047"/>
    </row>
    <row r="2048" spans="2:5" x14ac:dyDescent="0.25">
      <c r="B2048"/>
      <c r="C2048"/>
      <c r="D2048"/>
      <c r="E2048"/>
    </row>
    <row r="2049" spans="2:5" x14ac:dyDescent="0.25">
      <c r="B2049"/>
      <c r="C2049"/>
      <c r="D2049"/>
      <c r="E2049"/>
    </row>
    <row r="2050" spans="2:5" x14ac:dyDescent="0.25">
      <c r="B2050"/>
      <c r="C2050"/>
      <c r="D2050"/>
      <c r="E2050"/>
    </row>
    <row r="2051" spans="2:5" x14ac:dyDescent="0.25">
      <c r="B2051"/>
      <c r="C2051"/>
      <c r="D2051"/>
      <c r="E2051"/>
    </row>
    <row r="2052" spans="2:5" x14ac:dyDescent="0.25">
      <c r="B2052"/>
      <c r="C2052"/>
      <c r="D2052"/>
      <c r="E2052"/>
    </row>
    <row r="2053" spans="2:5" x14ac:dyDescent="0.25">
      <c r="B2053"/>
      <c r="C2053"/>
      <c r="D2053"/>
      <c r="E2053"/>
    </row>
    <row r="2054" spans="2:5" x14ac:dyDescent="0.25">
      <c r="B2054"/>
      <c r="C2054"/>
      <c r="D2054"/>
      <c r="E2054"/>
    </row>
    <row r="2055" spans="2:5" x14ac:dyDescent="0.25">
      <c r="B2055"/>
      <c r="C2055"/>
      <c r="D2055"/>
      <c r="E2055"/>
    </row>
    <row r="2056" spans="2:5" x14ac:dyDescent="0.25">
      <c r="B2056"/>
      <c r="C2056"/>
      <c r="D2056"/>
      <c r="E2056"/>
    </row>
    <row r="2057" spans="2:5" x14ac:dyDescent="0.25">
      <c r="B2057"/>
      <c r="C2057"/>
      <c r="D2057"/>
      <c r="E2057"/>
    </row>
    <row r="2058" spans="2:5" x14ac:dyDescent="0.25">
      <c r="B2058"/>
      <c r="C2058"/>
      <c r="D2058"/>
      <c r="E2058"/>
    </row>
    <row r="2059" spans="2:5" x14ac:dyDescent="0.25">
      <c r="B2059"/>
      <c r="C2059"/>
      <c r="D2059"/>
      <c r="E2059"/>
    </row>
    <row r="2060" spans="2:5" x14ac:dyDescent="0.25">
      <c r="B2060"/>
      <c r="C2060"/>
      <c r="D2060"/>
      <c r="E2060"/>
    </row>
    <row r="2061" spans="2:5" x14ac:dyDescent="0.25">
      <c r="B2061"/>
      <c r="C2061"/>
      <c r="D2061"/>
      <c r="E2061"/>
    </row>
    <row r="2062" spans="2:5" x14ac:dyDescent="0.25">
      <c r="B2062"/>
      <c r="C2062"/>
      <c r="D2062"/>
      <c r="E2062"/>
    </row>
    <row r="2063" spans="2:5" x14ac:dyDescent="0.25">
      <c r="B2063"/>
      <c r="C2063"/>
      <c r="D2063"/>
      <c r="E2063"/>
    </row>
    <row r="2064" spans="2:5" x14ac:dyDescent="0.25">
      <c r="B2064"/>
      <c r="C2064"/>
      <c r="D2064"/>
      <c r="E2064"/>
    </row>
    <row r="2065" spans="2:5" x14ac:dyDescent="0.25">
      <c r="B2065"/>
      <c r="C2065"/>
      <c r="D2065"/>
      <c r="E2065"/>
    </row>
    <row r="2066" spans="2:5" x14ac:dyDescent="0.25">
      <c r="B2066"/>
      <c r="C2066"/>
      <c r="D2066"/>
      <c r="E2066"/>
    </row>
    <row r="2067" spans="2:5" x14ac:dyDescent="0.25">
      <c r="B2067"/>
      <c r="C2067"/>
      <c r="D2067"/>
      <c r="E2067"/>
    </row>
    <row r="2068" spans="2:5" x14ac:dyDescent="0.25">
      <c r="B2068"/>
      <c r="C2068"/>
      <c r="D2068"/>
      <c r="E2068"/>
    </row>
    <row r="2069" spans="2:5" x14ac:dyDescent="0.25">
      <c r="B2069"/>
      <c r="C2069"/>
      <c r="D2069"/>
      <c r="E2069"/>
    </row>
    <row r="2070" spans="2:5" x14ac:dyDescent="0.25">
      <c r="B2070"/>
      <c r="C2070"/>
      <c r="D2070"/>
      <c r="E2070"/>
    </row>
    <row r="2071" spans="2:5" x14ac:dyDescent="0.25">
      <c r="B2071"/>
      <c r="C2071"/>
      <c r="D2071"/>
      <c r="E2071"/>
    </row>
    <row r="2072" spans="2:5" x14ac:dyDescent="0.25">
      <c r="B2072"/>
      <c r="C2072"/>
      <c r="D2072"/>
      <c r="E2072"/>
    </row>
    <row r="2073" spans="2:5" x14ac:dyDescent="0.25">
      <c r="B2073"/>
      <c r="C2073"/>
      <c r="D2073"/>
      <c r="E2073"/>
    </row>
    <row r="2074" spans="2:5" x14ac:dyDescent="0.25">
      <c r="B2074"/>
      <c r="C2074"/>
      <c r="D2074"/>
      <c r="E2074"/>
    </row>
    <row r="2075" spans="2:5" x14ac:dyDescent="0.25">
      <c r="B2075"/>
      <c r="C2075"/>
      <c r="D2075"/>
      <c r="E2075"/>
    </row>
    <row r="2076" spans="2:5" x14ac:dyDescent="0.25">
      <c r="B2076"/>
      <c r="C2076"/>
      <c r="D2076"/>
      <c r="E2076"/>
    </row>
    <row r="2077" spans="2:5" x14ac:dyDescent="0.25">
      <c r="B2077"/>
      <c r="C2077"/>
      <c r="D2077"/>
      <c r="E2077"/>
    </row>
    <row r="2078" spans="2:5" x14ac:dyDescent="0.25">
      <c r="B2078"/>
      <c r="C2078"/>
      <c r="D2078"/>
      <c r="E2078"/>
    </row>
    <row r="2079" spans="2:5" x14ac:dyDescent="0.25">
      <c r="B2079"/>
      <c r="C2079"/>
      <c r="D2079"/>
      <c r="E2079"/>
    </row>
    <row r="2080" spans="2:5" x14ac:dyDescent="0.25">
      <c r="B2080"/>
      <c r="C2080"/>
      <c r="D2080"/>
      <c r="E2080"/>
    </row>
    <row r="2081" spans="2:5" x14ac:dyDescent="0.25">
      <c r="B2081"/>
      <c r="C2081"/>
      <c r="D2081"/>
      <c r="E2081"/>
    </row>
    <row r="2082" spans="2:5" x14ac:dyDescent="0.25">
      <c r="B2082"/>
      <c r="C2082"/>
      <c r="D2082"/>
      <c r="E2082"/>
    </row>
    <row r="2083" spans="2:5" x14ac:dyDescent="0.25">
      <c r="B2083"/>
      <c r="C2083"/>
      <c r="D2083"/>
      <c r="E2083"/>
    </row>
    <row r="2084" spans="2:5" x14ac:dyDescent="0.25">
      <c r="B2084"/>
      <c r="C2084"/>
      <c r="D2084"/>
      <c r="E2084"/>
    </row>
    <row r="2085" spans="2:5" x14ac:dyDescent="0.25">
      <c r="B2085"/>
      <c r="C2085"/>
      <c r="D2085"/>
      <c r="E2085"/>
    </row>
    <row r="2086" spans="2:5" x14ac:dyDescent="0.25">
      <c r="B2086"/>
      <c r="C2086"/>
      <c r="D2086"/>
      <c r="E2086"/>
    </row>
    <row r="2087" spans="2:5" x14ac:dyDescent="0.25">
      <c r="B2087"/>
      <c r="C2087"/>
      <c r="D2087"/>
      <c r="E2087"/>
    </row>
    <row r="2088" spans="2:5" x14ac:dyDescent="0.25">
      <c r="B2088"/>
      <c r="C2088"/>
      <c r="D2088"/>
      <c r="E2088"/>
    </row>
    <row r="2089" spans="2:5" x14ac:dyDescent="0.25">
      <c r="B2089"/>
      <c r="C2089"/>
      <c r="D2089"/>
      <c r="E2089"/>
    </row>
    <row r="2090" spans="2:5" x14ac:dyDescent="0.25">
      <c r="B2090"/>
      <c r="C2090"/>
      <c r="D2090"/>
      <c r="E2090"/>
    </row>
    <row r="2091" spans="2:5" x14ac:dyDescent="0.25">
      <c r="B2091"/>
      <c r="C2091"/>
      <c r="D2091"/>
      <c r="E2091"/>
    </row>
    <row r="2092" spans="2:5" x14ac:dyDescent="0.25">
      <c r="B2092"/>
      <c r="C2092"/>
      <c r="D2092"/>
      <c r="E2092"/>
    </row>
    <row r="2093" spans="2:5" x14ac:dyDescent="0.25">
      <c r="B2093"/>
      <c r="C2093"/>
      <c r="D2093"/>
      <c r="E2093"/>
    </row>
    <row r="2094" spans="2:5" x14ac:dyDescent="0.25">
      <c r="B2094"/>
      <c r="C2094"/>
      <c r="D2094"/>
      <c r="E2094"/>
    </row>
    <row r="2095" spans="2:5" x14ac:dyDescent="0.25">
      <c r="B2095"/>
      <c r="C2095"/>
      <c r="D2095"/>
      <c r="E2095"/>
    </row>
    <row r="2096" spans="2:5" x14ac:dyDescent="0.25">
      <c r="B2096"/>
      <c r="C2096"/>
      <c r="D2096"/>
      <c r="E2096"/>
    </row>
    <row r="2097" spans="2:5" x14ac:dyDescent="0.25">
      <c r="B2097"/>
      <c r="C2097"/>
      <c r="D2097"/>
      <c r="E2097"/>
    </row>
    <row r="2098" spans="2:5" x14ac:dyDescent="0.25">
      <c r="B2098"/>
      <c r="C2098"/>
      <c r="D2098"/>
      <c r="E2098"/>
    </row>
    <row r="2099" spans="2:5" x14ac:dyDescent="0.25">
      <c r="B2099"/>
      <c r="C2099"/>
      <c r="D2099"/>
      <c r="E2099"/>
    </row>
    <row r="2100" spans="2:5" x14ac:dyDescent="0.25">
      <c r="B2100"/>
      <c r="C2100"/>
      <c r="D2100"/>
      <c r="E2100"/>
    </row>
    <row r="2101" spans="2:5" x14ac:dyDescent="0.25">
      <c r="B2101"/>
      <c r="C2101"/>
      <c r="D2101"/>
      <c r="E2101"/>
    </row>
    <row r="2102" spans="2:5" x14ac:dyDescent="0.25">
      <c r="B2102"/>
      <c r="C2102"/>
      <c r="D2102"/>
      <c r="E2102"/>
    </row>
    <row r="2103" spans="2:5" x14ac:dyDescent="0.25">
      <c r="B2103"/>
      <c r="C2103"/>
      <c r="D2103"/>
      <c r="E2103"/>
    </row>
    <row r="2104" spans="2:5" x14ac:dyDescent="0.25">
      <c r="B2104"/>
      <c r="C2104"/>
      <c r="D2104"/>
      <c r="E2104"/>
    </row>
    <row r="2105" spans="2:5" x14ac:dyDescent="0.25">
      <c r="B2105"/>
      <c r="C2105"/>
      <c r="D2105"/>
      <c r="E2105"/>
    </row>
    <row r="2106" spans="2:5" x14ac:dyDescent="0.25">
      <c r="B2106"/>
      <c r="C2106"/>
      <c r="D2106"/>
      <c r="E2106"/>
    </row>
    <row r="2107" spans="2:5" x14ac:dyDescent="0.25">
      <c r="B2107"/>
      <c r="C2107"/>
      <c r="D2107"/>
      <c r="E2107"/>
    </row>
    <row r="2108" spans="2:5" x14ac:dyDescent="0.25">
      <c r="B2108"/>
      <c r="C2108"/>
      <c r="D2108"/>
      <c r="E2108"/>
    </row>
    <row r="2109" spans="2:5" x14ac:dyDescent="0.25">
      <c r="B2109"/>
      <c r="C2109"/>
      <c r="D2109"/>
      <c r="E2109"/>
    </row>
    <row r="2110" spans="2:5" x14ac:dyDescent="0.25">
      <c r="B2110"/>
      <c r="C2110"/>
      <c r="D2110"/>
      <c r="E2110"/>
    </row>
    <row r="2111" spans="2:5" x14ac:dyDescent="0.25">
      <c r="B2111"/>
      <c r="C2111"/>
      <c r="D2111"/>
      <c r="E2111"/>
    </row>
    <row r="2112" spans="2:5" x14ac:dyDescent="0.25">
      <c r="B2112"/>
      <c r="C2112"/>
      <c r="D2112"/>
      <c r="E2112"/>
    </row>
    <row r="2113" spans="2:5" x14ac:dyDescent="0.25">
      <c r="B2113"/>
      <c r="C2113"/>
      <c r="D2113"/>
      <c r="E2113"/>
    </row>
    <row r="2114" spans="2:5" x14ac:dyDescent="0.25">
      <c r="B2114"/>
      <c r="C2114"/>
      <c r="D2114"/>
      <c r="E2114"/>
    </row>
    <row r="2115" spans="2:5" x14ac:dyDescent="0.25">
      <c r="B2115"/>
      <c r="C2115"/>
      <c r="D2115"/>
      <c r="E2115"/>
    </row>
    <row r="2116" spans="2:5" x14ac:dyDescent="0.25">
      <c r="B2116"/>
      <c r="C2116"/>
      <c r="D2116"/>
      <c r="E2116"/>
    </row>
    <row r="2117" spans="2:5" x14ac:dyDescent="0.25">
      <c r="B2117"/>
      <c r="C2117"/>
      <c r="D2117"/>
      <c r="E2117"/>
    </row>
    <row r="2118" spans="2:5" x14ac:dyDescent="0.25">
      <c r="B2118"/>
      <c r="C2118"/>
      <c r="D2118"/>
      <c r="E2118"/>
    </row>
    <row r="2119" spans="2:5" x14ac:dyDescent="0.25">
      <c r="B2119"/>
      <c r="C2119"/>
      <c r="D2119"/>
      <c r="E2119"/>
    </row>
    <row r="2120" spans="2:5" x14ac:dyDescent="0.25">
      <c r="B2120"/>
      <c r="C2120"/>
      <c r="D2120"/>
      <c r="E2120"/>
    </row>
    <row r="2121" spans="2:5" x14ac:dyDescent="0.25">
      <c r="B2121"/>
      <c r="C2121"/>
      <c r="D2121"/>
      <c r="E2121"/>
    </row>
    <row r="2122" spans="2:5" x14ac:dyDescent="0.25">
      <c r="B2122"/>
      <c r="C2122"/>
      <c r="D2122"/>
      <c r="E2122"/>
    </row>
    <row r="2123" spans="2:5" x14ac:dyDescent="0.25">
      <c r="B2123"/>
      <c r="C2123"/>
      <c r="D2123"/>
      <c r="E2123"/>
    </row>
    <row r="2124" spans="2:5" x14ac:dyDescent="0.25">
      <c r="B2124"/>
      <c r="C2124"/>
      <c r="D2124"/>
      <c r="E2124"/>
    </row>
    <row r="2125" spans="2:5" x14ac:dyDescent="0.25">
      <c r="B2125"/>
      <c r="C2125"/>
      <c r="D2125"/>
      <c r="E2125"/>
    </row>
    <row r="2126" spans="2:5" x14ac:dyDescent="0.25">
      <c r="B2126"/>
      <c r="C2126"/>
      <c r="D2126"/>
      <c r="E2126"/>
    </row>
    <row r="2127" spans="2:5" x14ac:dyDescent="0.25">
      <c r="B2127"/>
      <c r="C2127"/>
      <c r="D2127"/>
      <c r="E2127"/>
    </row>
    <row r="2128" spans="2:5" x14ac:dyDescent="0.25">
      <c r="B2128"/>
      <c r="C2128"/>
      <c r="D2128"/>
      <c r="E2128"/>
    </row>
    <row r="2129" spans="2:5" x14ac:dyDescent="0.25">
      <c r="B2129"/>
      <c r="C2129"/>
      <c r="D2129"/>
      <c r="E2129"/>
    </row>
    <row r="2130" spans="2:5" x14ac:dyDescent="0.25">
      <c r="B2130"/>
      <c r="C2130"/>
      <c r="D2130"/>
      <c r="E2130"/>
    </row>
    <row r="2131" spans="2:5" x14ac:dyDescent="0.25">
      <c r="B2131"/>
      <c r="C2131"/>
      <c r="D2131"/>
      <c r="E2131"/>
    </row>
    <row r="2132" spans="2:5" x14ac:dyDescent="0.25">
      <c r="B2132"/>
      <c r="C2132"/>
      <c r="D2132"/>
      <c r="E2132"/>
    </row>
    <row r="2133" spans="2:5" x14ac:dyDescent="0.25">
      <c r="B2133"/>
      <c r="C2133"/>
      <c r="D2133"/>
      <c r="E2133"/>
    </row>
    <row r="2134" spans="2:5" x14ac:dyDescent="0.25">
      <c r="B2134"/>
      <c r="C2134"/>
      <c r="D2134"/>
      <c r="E2134"/>
    </row>
    <row r="2135" spans="2:5" x14ac:dyDescent="0.25">
      <c r="B2135"/>
      <c r="C2135"/>
      <c r="D2135"/>
      <c r="E2135"/>
    </row>
    <row r="2136" spans="2:5" x14ac:dyDescent="0.25">
      <c r="B2136"/>
      <c r="C2136"/>
      <c r="D2136"/>
      <c r="E2136"/>
    </row>
    <row r="2137" spans="2:5" x14ac:dyDescent="0.25">
      <c r="B2137"/>
      <c r="C2137"/>
      <c r="D2137"/>
      <c r="E2137"/>
    </row>
    <row r="2138" spans="2:5" x14ac:dyDescent="0.25">
      <c r="B2138"/>
      <c r="C2138"/>
      <c r="D2138"/>
      <c r="E2138"/>
    </row>
    <row r="2139" spans="2:5" x14ac:dyDescent="0.25">
      <c r="B2139"/>
      <c r="C2139"/>
      <c r="D2139"/>
      <c r="E2139"/>
    </row>
    <row r="2140" spans="2:5" x14ac:dyDescent="0.25">
      <c r="B2140"/>
      <c r="C2140"/>
      <c r="D2140"/>
      <c r="E2140"/>
    </row>
    <row r="2141" spans="2:5" x14ac:dyDescent="0.25">
      <c r="B2141"/>
      <c r="C2141"/>
      <c r="D2141"/>
      <c r="E2141"/>
    </row>
    <row r="2142" spans="2:5" x14ac:dyDescent="0.25">
      <c r="B2142"/>
      <c r="C2142"/>
      <c r="D2142"/>
      <c r="E2142"/>
    </row>
    <row r="2143" spans="2:5" x14ac:dyDescent="0.25">
      <c r="B2143"/>
      <c r="C2143"/>
      <c r="D2143"/>
      <c r="E2143"/>
    </row>
    <row r="2144" spans="2:5" x14ac:dyDescent="0.25">
      <c r="B2144"/>
      <c r="C2144"/>
      <c r="D2144"/>
      <c r="E2144"/>
    </row>
    <row r="2145" spans="2:5" x14ac:dyDescent="0.25">
      <c r="B2145"/>
      <c r="C2145"/>
      <c r="D2145"/>
      <c r="E2145"/>
    </row>
    <row r="2146" spans="2:5" x14ac:dyDescent="0.25">
      <c r="B2146"/>
      <c r="C2146"/>
      <c r="D2146"/>
      <c r="E2146"/>
    </row>
    <row r="2147" spans="2:5" x14ac:dyDescent="0.25">
      <c r="B2147"/>
      <c r="C2147"/>
      <c r="D2147"/>
      <c r="E2147"/>
    </row>
    <row r="2148" spans="2:5" x14ac:dyDescent="0.25">
      <c r="B2148"/>
      <c r="C2148"/>
      <c r="D2148"/>
      <c r="E2148"/>
    </row>
    <row r="2149" spans="2:5" x14ac:dyDescent="0.25">
      <c r="B2149"/>
      <c r="C2149"/>
      <c r="D2149"/>
      <c r="E2149"/>
    </row>
    <row r="2150" spans="2:5" x14ac:dyDescent="0.25">
      <c r="B2150"/>
      <c r="C2150"/>
      <c r="D2150"/>
      <c r="E2150"/>
    </row>
    <row r="2151" spans="2:5" x14ac:dyDescent="0.25">
      <c r="B2151"/>
      <c r="C2151"/>
      <c r="D2151"/>
      <c r="E2151"/>
    </row>
    <row r="2152" spans="2:5" x14ac:dyDescent="0.25">
      <c r="B2152"/>
      <c r="C2152"/>
      <c r="D2152"/>
      <c r="E2152"/>
    </row>
    <row r="2153" spans="2:5" x14ac:dyDescent="0.25">
      <c r="B2153"/>
      <c r="C2153"/>
      <c r="D2153"/>
      <c r="E2153"/>
    </row>
    <row r="2154" spans="2:5" x14ac:dyDescent="0.25">
      <c r="B2154"/>
      <c r="C2154"/>
      <c r="D2154"/>
      <c r="E2154"/>
    </row>
    <row r="2155" spans="2:5" x14ac:dyDescent="0.25">
      <c r="B2155"/>
      <c r="C2155"/>
      <c r="D2155"/>
      <c r="E2155"/>
    </row>
    <row r="2156" spans="2:5" x14ac:dyDescent="0.25">
      <c r="B2156"/>
      <c r="C2156"/>
      <c r="D2156"/>
      <c r="E2156"/>
    </row>
    <row r="2157" spans="2:5" x14ac:dyDescent="0.25">
      <c r="B2157"/>
      <c r="C2157"/>
      <c r="D2157"/>
      <c r="E2157"/>
    </row>
    <row r="2158" spans="2:5" x14ac:dyDescent="0.25">
      <c r="B2158"/>
      <c r="C2158"/>
      <c r="D2158"/>
      <c r="E2158"/>
    </row>
    <row r="2159" spans="2:5" x14ac:dyDescent="0.25">
      <c r="B2159"/>
      <c r="C2159"/>
      <c r="D2159"/>
      <c r="E2159"/>
    </row>
    <row r="2160" spans="2:5" x14ac:dyDescent="0.25">
      <c r="B2160"/>
      <c r="C2160"/>
      <c r="D2160"/>
      <c r="E2160"/>
    </row>
    <row r="2161" spans="2:5" x14ac:dyDescent="0.25">
      <c r="B2161"/>
      <c r="C2161"/>
      <c r="D2161"/>
      <c r="E2161"/>
    </row>
    <row r="2162" spans="2:5" x14ac:dyDescent="0.25">
      <c r="B2162"/>
      <c r="C2162"/>
      <c r="D2162"/>
      <c r="E2162"/>
    </row>
    <row r="2163" spans="2:5" x14ac:dyDescent="0.25">
      <c r="B2163"/>
      <c r="C2163"/>
      <c r="D2163"/>
      <c r="E2163"/>
    </row>
    <row r="2164" spans="2:5" x14ac:dyDescent="0.25">
      <c r="B2164"/>
      <c r="C2164"/>
      <c r="D2164"/>
      <c r="E2164"/>
    </row>
    <row r="2165" spans="2:5" x14ac:dyDescent="0.25">
      <c r="B2165"/>
      <c r="C2165"/>
      <c r="D2165"/>
      <c r="E2165"/>
    </row>
    <row r="2166" spans="2:5" x14ac:dyDescent="0.25">
      <c r="B2166"/>
      <c r="C2166"/>
      <c r="D2166"/>
      <c r="E2166"/>
    </row>
    <row r="2167" spans="2:5" x14ac:dyDescent="0.25">
      <c r="B2167"/>
      <c r="C2167"/>
      <c r="D2167"/>
      <c r="E2167"/>
    </row>
    <row r="2168" spans="2:5" x14ac:dyDescent="0.25">
      <c r="B2168"/>
      <c r="C2168"/>
      <c r="D2168"/>
      <c r="E2168"/>
    </row>
    <row r="2169" spans="2:5" x14ac:dyDescent="0.25">
      <c r="B2169"/>
      <c r="C2169"/>
      <c r="D2169"/>
      <c r="E2169"/>
    </row>
    <row r="2170" spans="2:5" x14ac:dyDescent="0.25">
      <c r="B2170"/>
      <c r="C2170"/>
      <c r="D2170"/>
      <c r="E2170"/>
    </row>
    <row r="2171" spans="2:5" x14ac:dyDescent="0.25">
      <c r="B2171"/>
      <c r="C2171"/>
      <c r="D2171"/>
      <c r="E2171"/>
    </row>
    <row r="2172" spans="2:5" x14ac:dyDescent="0.25">
      <c r="B2172"/>
      <c r="C2172"/>
      <c r="D2172"/>
      <c r="E2172"/>
    </row>
    <row r="2173" spans="2:5" x14ac:dyDescent="0.25">
      <c r="B2173"/>
      <c r="C2173"/>
      <c r="D2173"/>
      <c r="E2173"/>
    </row>
    <row r="2174" spans="2:5" x14ac:dyDescent="0.25">
      <c r="B2174"/>
      <c r="C2174"/>
      <c r="D2174"/>
      <c r="E2174"/>
    </row>
    <row r="2175" spans="2:5" x14ac:dyDescent="0.25">
      <c r="B2175"/>
      <c r="C2175"/>
      <c r="D2175"/>
      <c r="E2175"/>
    </row>
    <row r="2176" spans="2:5" x14ac:dyDescent="0.25">
      <c r="B2176"/>
      <c r="C2176"/>
      <c r="D2176"/>
      <c r="E2176"/>
    </row>
    <row r="2177" spans="2:5" x14ac:dyDescent="0.25">
      <c r="B2177"/>
      <c r="C2177"/>
      <c r="D2177"/>
      <c r="E2177"/>
    </row>
    <row r="2178" spans="2:5" x14ac:dyDescent="0.25">
      <c r="B2178"/>
      <c r="C2178"/>
      <c r="D2178"/>
      <c r="E2178"/>
    </row>
    <row r="2179" spans="2:5" x14ac:dyDescent="0.25">
      <c r="B2179"/>
      <c r="C2179"/>
      <c r="D2179"/>
      <c r="E2179"/>
    </row>
    <row r="2180" spans="2:5" x14ac:dyDescent="0.25">
      <c r="B2180"/>
      <c r="C2180"/>
      <c r="D2180"/>
      <c r="E2180"/>
    </row>
    <row r="2181" spans="2:5" x14ac:dyDescent="0.25">
      <c r="B2181"/>
      <c r="C2181"/>
      <c r="D2181"/>
      <c r="E2181"/>
    </row>
    <row r="2182" spans="2:5" x14ac:dyDescent="0.25">
      <c r="B2182"/>
      <c r="C2182"/>
      <c r="D2182"/>
      <c r="E2182"/>
    </row>
    <row r="2183" spans="2:5" x14ac:dyDescent="0.25">
      <c r="B2183"/>
      <c r="C2183"/>
      <c r="D2183"/>
      <c r="E2183"/>
    </row>
    <row r="2184" spans="2:5" x14ac:dyDescent="0.25">
      <c r="B2184"/>
      <c r="C2184"/>
      <c r="D2184"/>
      <c r="E2184"/>
    </row>
    <row r="2185" spans="2:5" x14ac:dyDescent="0.25">
      <c r="B2185"/>
      <c r="C2185"/>
      <c r="D2185"/>
      <c r="E2185"/>
    </row>
    <row r="2186" spans="2:5" x14ac:dyDescent="0.25">
      <c r="B2186"/>
      <c r="C2186"/>
      <c r="D2186"/>
      <c r="E2186"/>
    </row>
    <row r="2187" spans="2:5" x14ac:dyDescent="0.25">
      <c r="B2187"/>
      <c r="C2187"/>
      <c r="D2187"/>
      <c r="E2187"/>
    </row>
    <row r="2188" spans="2:5" x14ac:dyDescent="0.25">
      <c r="B2188"/>
      <c r="C2188"/>
      <c r="D2188"/>
      <c r="E2188"/>
    </row>
    <row r="2189" spans="2:5" x14ac:dyDescent="0.25">
      <c r="B2189"/>
      <c r="C2189"/>
      <c r="D2189"/>
      <c r="E2189"/>
    </row>
    <row r="2190" spans="2:5" x14ac:dyDescent="0.25">
      <c r="B2190"/>
      <c r="C2190"/>
      <c r="D2190"/>
      <c r="E2190"/>
    </row>
    <row r="2191" spans="2:5" x14ac:dyDescent="0.25">
      <c r="B2191"/>
      <c r="C2191"/>
      <c r="D2191"/>
      <c r="E2191"/>
    </row>
    <row r="2192" spans="2:5" x14ac:dyDescent="0.25">
      <c r="B2192"/>
      <c r="C2192"/>
      <c r="D2192"/>
      <c r="E2192"/>
    </row>
    <row r="2193" spans="2:5" x14ac:dyDescent="0.25">
      <c r="B2193"/>
      <c r="C2193"/>
      <c r="D2193"/>
      <c r="E2193"/>
    </row>
    <row r="2194" spans="2:5" x14ac:dyDescent="0.25">
      <c r="B2194"/>
      <c r="C2194"/>
      <c r="D2194"/>
      <c r="E2194"/>
    </row>
    <row r="2195" spans="2:5" x14ac:dyDescent="0.25">
      <c r="B2195"/>
      <c r="C2195"/>
      <c r="D2195"/>
      <c r="E2195"/>
    </row>
    <row r="2196" spans="2:5" x14ac:dyDescent="0.25">
      <c r="B2196"/>
      <c r="C2196"/>
      <c r="D2196"/>
      <c r="E2196"/>
    </row>
    <row r="2197" spans="2:5" x14ac:dyDescent="0.25">
      <c r="B2197"/>
      <c r="C2197"/>
      <c r="D2197"/>
      <c r="E2197"/>
    </row>
    <row r="2198" spans="2:5" x14ac:dyDescent="0.25">
      <c r="B2198"/>
      <c r="C2198"/>
      <c r="D2198"/>
      <c r="E2198"/>
    </row>
    <row r="2199" spans="2:5" x14ac:dyDescent="0.25">
      <c r="B2199"/>
      <c r="C2199"/>
      <c r="D2199"/>
      <c r="E2199"/>
    </row>
    <row r="2200" spans="2:5" x14ac:dyDescent="0.25">
      <c r="B2200"/>
      <c r="C2200"/>
      <c r="D2200"/>
      <c r="E2200"/>
    </row>
    <row r="2201" spans="2:5" x14ac:dyDescent="0.25">
      <c r="B2201"/>
      <c r="C2201"/>
      <c r="D2201"/>
      <c r="E2201"/>
    </row>
    <row r="2202" spans="2:5" x14ac:dyDescent="0.25">
      <c r="B2202"/>
      <c r="C2202"/>
      <c r="D2202"/>
      <c r="E2202"/>
    </row>
    <row r="2203" spans="2:5" x14ac:dyDescent="0.25">
      <c r="B2203"/>
      <c r="C2203"/>
      <c r="D2203"/>
      <c r="E2203"/>
    </row>
    <row r="2204" spans="2:5" x14ac:dyDescent="0.25">
      <c r="B2204"/>
      <c r="C2204"/>
      <c r="D2204"/>
      <c r="E2204"/>
    </row>
    <row r="2205" spans="2:5" x14ac:dyDescent="0.25">
      <c r="B2205"/>
      <c r="C2205"/>
      <c r="D2205"/>
      <c r="E2205"/>
    </row>
    <row r="2206" spans="2:5" x14ac:dyDescent="0.25">
      <c r="B2206"/>
      <c r="C2206"/>
      <c r="D2206"/>
      <c r="E2206"/>
    </row>
    <row r="2207" spans="2:5" x14ac:dyDescent="0.25">
      <c r="B2207"/>
      <c r="C2207"/>
      <c r="D2207"/>
      <c r="E2207"/>
    </row>
    <row r="2208" spans="2:5" x14ac:dyDescent="0.25">
      <c r="B2208"/>
      <c r="C2208"/>
      <c r="D2208"/>
      <c r="E2208"/>
    </row>
    <row r="2209" spans="2:5" x14ac:dyDescent="0.25">
      <c r="B2209"/>
      <c r="C2209"/>
      <c r="D2209"/>
      <c r="E2209"/>
    </row>
    <row r="2210" spans="2:5" x14ac:dyDescent="0.25">
      <c r="B2210"/>
      <c r="C2210"/>
      <c r="D2210"/>
      <c r="E2210"/>
    </row>
    <row r="2211" spans="2:5" x14ac:dyDescent="0.25">
      <c r="B2211"/>
      <c r="C2211"/>
      <c r="D2211"/>
      <c r="E2211"/>
    </row>
    <row r="2212" spans="2:5" x14ac:dyDescent="0.25">
      <c r="B2212"/>
      <c r="C2212"/>
      <c r="D2212"/>
      <c r="E2212"/>
    </row>
    <row r="2213" spans="2:5" x14ac:dyDescent="0.25">
      <c r="B2213"/>
      <c r="C2213"/>
      <c r="D2213"/>
      <c r="E2213"/>
    </row>
    <row r="2214" spans="2:5" x14ac:dyDescent="0.25">
      <c r="B2214"/>
      <c r="C2214"/>
      <c r="D2214"/>
      <c r="E2214"/>
    </row>
    <row r="2215" spans="2:5" x14ac:dyDescent="0.25">
      <c r="B2215"/>
      <c r="C2215"/>
      <c r="D2215"/>
      <c r="E2215"/>
    </row>
    <row r="2216" spans="2:5" x14ac:dyDescent="0.25">
      <c r="B2216"/>
      <c r="C2216"/>
      <c r="D2216"/>
      <c r="E2216"/>
    </row>
    <row r="2217" spans="2:5" x14ac:dyDescent="0.25">
      <c r="B2217"/>
      <c r="C2217"/>
      <c r="D2217"/>
      <c r="E2217"/>
    </row>
    <row r="2218" spans="2:5" x14ac:dyDescent="0.25">
      <c r="B2218"/>
      <c r="C2218"/>
      <c r="D2218"/>
      <c r="E2218"/>
    </row>
    <row r="2219" spans="2:5" x14ac:dyDescent="0.25">
      <c r="B2219"/>
      <c r="C2219"/>
      <c r="D2219"/>
      <c r="E2219"/>
    </row>
    <row r="2220" spans="2:5" x14ac:dyDescent="0.25">
      <c r="B2220"/>
      <c r="C2220"/>
      <c r="D2220"/>
      <c r="E2220"/>
    </row>
    <row r="2221" spans="2:5" x14ac:dyDescent="0.25">
      <c r="B2221"/>
      <c r="C2221"/>
      <c r="D2221"/>
      <c r="E2221"/>
    </row>
    <row r="2222" spans="2:5" x14ac:dyDescent="0.25">
      <c r="B2222"/>
      <c r="C2222"/>
      <c r="D2222"/>
      <c r="E2222"/>
    </row>
    <row r="2223" spans="2:5" x14ac:dyDescent="0.25">
      <c r="B2223"/>
      <c r="C2223"/>
      <c r="D2223"/>
      <c r="E2223"/>
    </row>
    <row r="2224" spans="2:5" x14ac:dyDescent="0.25">
      <c r="B2224"/>
      <c r="C2224"/>
      <c r="D2224"/>
      <c r="E2224"/>
    </row>
    <row r="2225" spans="2:5" x14ac:dyDescent="0.25">
      <c r="B2225"/>
      <c r="C2225"/>
      <c r="D2225"/>
      <c r="E2225"/>
    </row>
    <row r="2226" spans="2:5" x14ac:dyDescent="0.25">
      <c r="B2226"/>
      <c r="C2226"/>
      <c r="D2226"/>
      <c r="E2226"/>
    </row>
    <row r="2227" spans="2:5" x14ac:dyDescent="0.25">
      <c r="B2227"/>
      <c r="C2227"/>
      <c r="D2227"/>
      <c r="E2227"/>
    </row>
    <row r="2228" spans="2:5" x14ac:dyDescent="0.25">
      <c r="B2228"/>
      <c r="C2228"/>
      <c r="D2228"/>
      <c r="E2228"/>
    </row>
    <row r="2229" spans="2:5" x14ac:dyDescent="0.25">
      <c r="B2229"/>
      <c r="C2229"/>
      <c r="D2229"/>
      <c r="E2229"/>
    </row>
    <row r="2230" spans="2:5" x14ac:dyDescent="0.25">
      <c r="B2230"/>
      <c r="C2230"/>
      <c r="D2230"/>
      <c r="E2230"/>
    </row>
    <row r="2231" spans="2:5" x14ac:dyDescent="0.25">
      <c r="B2231"/>
      <c r="C2231"/>
      <c r="D2231"/>
      <c r="E2231"/>
    </row>
    <row r="2232" spans="2:5" x14ac:dyDescent="0.25">
      <c r="B2232"/>
      <c r="C2232"/>
      <c r="D2232"/>
      <c r="E2232"/>
    </row>
    <row r="2233" spans="2:5" x14ac:dyDescent="0.25">
      <c r="B2233"/>
      <c r="C2233"/>
      <c r="D2233"/>
      <c r="E2233"/>
    </row>
    <row r="2234" spans="2:5" x14ac:dyDescent="0.25">
      <c r="B2234"/>
      <c r="C2234"/>
      <c r="D2234"/>
      <c r="E2234"/>
    </row>
    <row r="2235" spans="2:5" x14ac:dyDescent="0.25">
      <c r="B2235"/>
      <c r="C2235"/>
      <c r="D2235"/>
      <c r="E2235"/>
    </row>
    <row r="2236" spans="2:5" x14ac:dyDescent="0.25">
      <c r="B2236"/>
      <c r="C2236"/>
      <c r="D2236"/>
      <c r="E2236"/>
    </row>
    <row r="2237" spans="2:5" x14ac:dyDescent="0.25">
      <c r="B2237"/>
      <c r="C2237"/>
      <c r="D2237"/>
      <c r="E2237"/>
    </row>
    <row r="2238" spans="2:5" x14ac:dyDescent="0.25">
      <c r="B2238"/>
      <c r="C2238"/>
      <c r="D2238"/>
      <c r="E2238"/>
    </row>
    <row r="2239" spans="2:5" x14ac:dyDescent="0.25">
      <c r="B2239"/>
      <c r="C2239"/>
      <c r="D2239"/>
      <c r="E2239"/>
    </row>
    <row r="2240" spans="2:5" x14ac:dyDescent="0.25">
      <c r="B2240"/>
      <c r="C2240"/>
      <c r="D2240"/>
      <c r="E2240"/>
    </row>
    <row r="2241" spans="2:5" x14ac:dyDescent="0.25">
      <c r="B2241"/>
      <c r="C2241"/>
      <c r="D2241"/>
      <c r="E2241"/>
    </row>
    <row r="2242" spans="2:5" x14ac:dyDescent="0.25">
      <c r="B2242"/>
      <c r="C2242"/>
      <c r="D2242"/>
      <c r="E2242"/>
    </row>
    <row r="2243" spans="2:5" x14ac:dyDescent="0.25">
      <c r="B2243"/>
      <c r="C2243"/>
      <c r="D2243"/>
      <c r="E2243"/>
    </row>
    <row r="2244" spans="2:5" x14ac:dyDescent="0.25">
      <c r="B2244"/>
      <c r="C2244"/>
      <c r="D2244"/>
      <c r="E2244"/>
    </row>
    <row r="2245" spans="2:5" x14ac:dyDescent="0.25">
      <c r="B2245"/>
      <c r="C2245"/>
      <c r="D2245"/>
      <c r="E2245"/>
    </row>
    <row r="2246" spans="2:5" x14ac:dyDescent="0.25">
      <c r="B2246"/>
      <c r="C2246"/>
      <c r="D2246"/>
      <c r="E2246"/>
    </row>
    <row r="2247" spans="2:5" x14ac:dyDescent="0.25">
      <c r="B2247"/>
      <c r="C2247"/>
      <c r="D2247"/>
      <c r="E2247"/>
    </row>
    <row r="2248" spans="2:5" x14ac:dyDescent="0.25">
      <c r="B2248"/>
      <c r="C2248"/>
      <c r="D2248"/>
      <c r="E2248"/>
    </row>
    <row r="2249" spans="2:5" x14ac:dyDescent="0.25">
      <c r="B2249"/>
      <c r="C2249"/>
      <c r="D2249"/>
      <c r="E2249"/>
    </row>
    <row r="2250" spans="2:5" x14ac:dyDescent="0.25">
      <c r="B2250"/>
      <c r="C2250"/>
      <c r="D2250"/>
      <c r="E2250"/>
    </row>
    <row r="2251" spans="2:5" x14ac:dyDescent="0.25">
      <c r="B2251"/>
      <c r="C2251"/>
      <c r="D2251"/>
      <c r="E2251"/>
    </row>
    <row r="2252" spans="2:5" x14ac:dyDescent="0.25">
      <c r="B2252"/>
      <c r="C2252"/>
      <c r="D2252"/>
      <c r="E2252"/>
    </row>
    <row r="2253" spans="2:5" x14ac:dyDescent="0.25">
      <c r="B2253"/>
      <c r="C2253"/>
      <c r="D2253"/>
      <c r="E2253"/>
    </row>
    <row r="2254" spans="2:5" x14ac:dyDescent="0.25">
      <c r="B2254"/>
      <c r="C2254"/>
      <c r="D2254"/>
      <c r="E2254"/>
    </row>
    <row r="2255" spans="2:5" x14ac:dyDescent="0.25">
      <c r="B2255"/>
      <c r="C2255"/>
      <c r="D2255"/>
      <c r="E2255"/>
    </row>
    <row r="2256" spans="2:5" x14ac:dyDescent="0.25">
      <c r="B2256"/>
      <c r="C2256"/>
      <c r="D2256"/>
      <c r="E2256"/>
    </row>
    <row r="2257" spans="2:5" x14ac:dyDescent="0.25">
      <c r="B2257"/>
      <c r="C2257"/>
      <c r="D2257"/>
      <c r="E2257"/>
    </row>
    <row r="2258" spans="2:5" x14ac:dyDescent="0.25">
      <c r="B2258"/>
      <c r="C2258"/>
      <c r="D2258"/>
      <c r="E2258"/>
    </row>
    <row r="2259" spans="2:5" x14ac:dyDescent="0.25">
      <c r="B2259"/>
      <c r="C2259"/>
      <c r="D2259"/>
      <c r="E2259"/>
    </row>
    <row r="2260" spans="2:5" x14ac:dyDescent="0.25">
      <c r="B2260"/>
      <c r="C2260"/>
      <c r="D2260"/>
      <c r="E2260"/>
    </row>
    <row r="2261" spans="2:5" x14ac:dyDescent="0.25">
      <c r="B2261"/>
      <c r="C2261"/>
      <c r="D2261"/>
      <c r="E2261"/>
    </row>
    <row r="2262" spans="2:5" x14ac:dyDescent="0.25">
      <c r="B2262"/>
      <c r="C2262"/>
      <c r="D2262"/>
      <c r="E2262"/>
    </row>
    <row r="2263" spans="2:5" x14ac:dyDescent="0.25">
      <c r="B2263"/>
      <c r="C2263"/>
      <c r="D2263"/>
      <c r="E2263"/>
    </row>
    <row r="2264" spans="2:5" x14ac:dyDescent="0.25">
      <c r="B2264"/>
      <c r="C2264"/>
      <c r="D2264"/>
      <c r="E2264"/>
    </row>
    <row r="2265" spans="2:5" x14ac:dyDescent="0.25">
      <c r="B2265"/>
      <c r="C2265"/>
      <c r="D2265"/>
      <c r="E2265"/>
    </row>
    <row r="2266" spans="2:5" x14ac:dyDescent="0.25">
      <c r="B2266"/>
      <c r="C2266"/>
      <c r="D2266"/>
      <c r="E2266"/>
    </row>
    <row r="2267" spans="2:5" x14ac:dyDescent="0.25">
      <c r="B2267"/>
      <c r="C2267"/>
      <c r="D2267"/>
      <c r="E2267"/>
    </row>
    <row r="2268" spans="2:5" x14ac:dyDescent="0.25">
      <c r="B2268"/>
      <c r="C2268"/>
      <c r="D2268"/>
      <c r="E2268"/>
    </row>
    <row r="2269" spans="2:5" x14ac:dyDescent="0.25">
      <c r="B2269"/>
      <c r="C2269"/>
      <c r="D2269"/>
      <c r="E2269"/>
    </row>
    <row r="2270" spans="2:5" x14ac:dyDescent="0.25">
      <c r="B2270"/>
      <c r="C2270"/>
      <c r="D2270"/>
      <c r="E2270"/>
    </row>
    <row r="2271" spans="2:5" x14ac:dyDescent="0.25">
      <c r="B2271"/>
      <c r="C2271"/>
      <c r="D2271"/>
      <c r="E2271"/>
    </row>
    <row r="2272" spans="2:5" x14ac:dyDescent="0.25">
      <c r="B2272"/>
      <c r="C2272"/>
      <c r="D2272"/>
      <c r="E2272"/>
    </row>
    <row r="2273" spans="2:5" x14ac:dyDescent="0.25">
      <c r="B2273"/>
      <c r="C2273"/>
      <c r="D2273"/>
      <c r="E2273"/>
    </row>
    <row r="2274" spans="2:5" x14ac:dyDescent="0.25">
      <c r="B2274"/>
      <c r="C2274"/>
      <c r="D2274"/>
      <c r="E2274"/>
    </row>
    <row r="2275" spans="2:5" x14ac:dyDescent="0.25">
      <c r="B2275"/>
      <c r="C2275"/>
      <c r="D2275"/>
      <c r="E2275"/>
    </row>
    <row r="2276" spans="2:5" x14ac:dyDescent="0.25">
      <c r="B2276"/>
      <c r="C2276"/>
      <c r="D2276"/>
      <c r="E2276"/>
    </row>
    <row r="2277" spans="2:5" x14ac:dyDescent="0.25">
      <c r="B2277"/>
      <c r="C2277"/>
      <c r="D2277"/>
      <c r="E2277"/>
    </row>
    <row r="2278" spans="2:5" x14ac:dyDescent="0.25">
      <c r="B2278"/>
      <c r="C2278"/>
      <c r="D2278"/>
      <c r="E2278"/>
    </row>
    <row r="2279" spans="2:5" x14ac:dyDescent="0.25">
      <c r="B2279"/>
      <c r="C2279"/>
      <c r="D2279"/>
      <c r="E2279"/>
    </row>
    <row r="2280" spans="2:5" x14ac:dyDescent="0.25">
      <c r="B2280"/>
      <c r="C2280"/>
      <c r="D2280"/>
      <c r="E2280"/>
    </row>
    <row r="2281" spans="2:5" x14ac:dyDescent="0.25">
      <c r="B2281"/>
      <c r="C2281"/>
      <c r="D2281"/>
      <c r="E2281"/>
    </row>
    <row r="2282" spans="2:5" x14ac:dyDescent="0.25">
      <c r="B2282"/>
      <c r="C2282"/>
      <c r="D2282"/>
      <c r="E2282"/>
    </row>
    <row r="2283" spans="2:5" x14ac:dyDescent="0.25">
      <c r="B2283"/>
      <c r="C2283"/>
      <c r="D2283"/>
      <c r="E2283"/>
    </row>
    <row r="2284" spans="2:5" x14ac:dyDescent="0.25">
      <c r="B2284"/>
      <c r="C2284"/>
      <c r="D2284"/>
      <c r="E2284"/>
    </row>
    <row r="2285" spans="2:5" x14ac:dyDescent="0.25">
      <c r="B2285"/>
      <c r="C2285"/>
      <c r="D2285"/>
      <c r="E2285"/>
    </row>
    <row r="2286" spans="2:5" x14ac:dyDescent="0.25">
      <c r="B2286"/>
      <c r="C2286"/>
      <c r="D2286"/>
      <c r="E2286"/>
    </row>
    <row r="2287" spans="2:5" x14ac:dyDescent="0.25">
      <c r="B2287"/>
      <c r="C2287"/>
      <c r="D2287"/>
      <c r="E2287"/>
    </row>
    <row r="2288" spans="2:5" x14ac:dyDescent="0.25">
      <c r="B2288"/>
      <c r="C2288"/>
      <c r="D2288"/>
      <c r="E2288"/>
    </row>
    <row r="2289" spans="2:5" x14ac:dyDescent="0.25">
      <c r="B2289"/>
      <c r="C2289"/>
      <c r="D2289"/>
      <c r="E2289"/>
    </row>
    <row r="2290" spans="2:5" x14ac:dyDescent="0.25">
      <c r="B2290"/>
      <c r="C2290"/>
      <c r="D2290"/>
      <c r="E2290"/>
    </row>
    <row r="2291" spans="2:5" x14ac:dyDescent="0.25">
      <c r="B2291"/>
      <c r="C2291"/>
      <c r="D2291"/>
      <c r="E2291"/>
    </row>
    <row r="2292" spans="2:5" x14ac:dyDescent="0.25">
      <c r="B2292"/>
      <c r="C2292"/>
      <c r="D2292"/>
      <c r="E2292"/>
    </row>
    <row r="2293" spans="2:5" x14ac:dyDescent="0.25">
      <c r="B2293"/>
      <c r="C2293"/>
      <c r="D2293"/>
      <c r="E2293"/>
    </row>
    <row r="2294" spans="2:5" x14ac:dyDescent="0.25">
      <c r="B2294"/>
      <c r="C2294"/>
      <c r="D2294"/>
      <c r="E2294"/>
    </row>
    <row r="2295" spans="2:5" x14ac:dyDescent="0.25">
      <c r="B2295"/>
      <c r="C2295"/>
      <c r="D2295"/>
      <c r="E2295"/>
    </row>
    <row r="2296" spans="2:5" x14ac:dyDescent="0.25">
      <c r="B2296"/>
      <c r="C2296"/>
      <c r="D2296"/>
      <c r="E2296"/>
    </row>
    <row r="2297" spans="2:5" x14ac:dyDescent="0.25">
      <c r="B2297"/>
      <c r="C2297"/>
      <c r="D2297"/>
      <c r="E2297"/>
    </row>
    <row r="2298" spans="2:5" x14ac:dyDescent="0.25">
      <c r="B2298"/>
      <c r="C2298"/>
      <c r="D2298"/>
      <c r="E2298"/>
    </row>
    <row r="2299" spans="2:5" x14ac:dyDescent="0.25">
      <c r="B2299"/>
      <c r="C2299"/>
      <c r="D2299"/>
      <c r="E2299"/>
    </row>
    <row r="2300" spans="2:5" x14ac:dyDescent="0.25">
      <c r="B2300"/>
      <c r="C2300"/>
      <c r="D2300"/>
      <c r="E2300"/>
    </row>
    <row r="2301" spans="2:5" x14ac:dyDescent="0.25">
      <c r="B2301"/>
      <c r="C2301"/>
      <c r="D2301"/>
      <c r="E2301"/>
    </row>
    <row r="2302" spans="2:5" x14ac:dyDescent="0.25">
      <c r="B2302"/>
      <c r="C2302"/>
      <c r="D2302"/>
      <c r="E2302"/>
    </row>
    <row r="2303" spans="2:5" x14ac:dyDescent="0.25">
      <c r="B2303"/>
      <c r="C2303"/>
      <c r="D2303"/>
      <c r="E2303"/>
    </row>
    <row r="2304" spans="2:5" x14ac:dyDescent="0.25">
      <c r="B2304"/>
      <c r="C2304"/>
      <c r="D2304"/>
      <c r="E2304"/>
    </row>
    <row r="2305" spans="2:5" x14ac:dyDescent="0.25">
      <c r="B2305"/>
      <c r="C2305"/>
      <c r="D2305"/>
      <c r="E2305"/>
    </row>
    <row r="2306" spans="2:5" x14ac:dyDescent="0.25">
      <c r="B2306"/>
      <c r="C2306"/>
      <c r="D2306"/>
      <c r="E2306"/>
    </row>
    <row r="2307" spans="2:5" x14ac:dyDescent="0.25">
      <c r="B2307"/>
      <c r="C2307"/>
      <c r="D2307"/>
      <c r="E2307"/>
    </row>
    <row r="2308" spans="2:5" x14ac:dyDescent="0.25">
      <c r="B2308"/>
      <c r="C2308"/>
      <c r="D2308"/>
      <c r="E2308"/>
    </row>
    <row r="2309" spans="2:5" x14ac:dyDescent="0.25">
      <c r="B2309"/>
      <c r="C2309"/>
      <c r="D2309"/>
      <c r="E2309"/>
    </row>
    <row r="2310" spans="2:5" x14ac:dyDescent="0.25">
      <c r="B2310"/>
      <c r="C2310"/>
      <c r="D2310"/>
      <c r="E2310"/>
    </row>
    <row r="2311" spans="2:5" x14ac:dyDescent="0.25">
      <c r="B2311"/>
      <c r="C2311"/>
      <c r="D2311"/>
      <c r="E2311"/>
    </row>
    <row r="2312" spans="2:5" x14ac:dyDescent="0.25">
      <c r="B2312"/>
      <c r="C2312"/>
      <c r="D2312"/>
      <c r="E2312"/>
    </row>
    <row r="2313" spans="2:5" x14ac:dyDescent="0.25">
      <c r="B2313"/>
      <c r="C2313"/>
      <c r="D2313"/>
      <c r="E2313"/>
    </row>
    <row r="2314" spans="2:5" x14ac:dyDescent="0.25">
      <c r="B2314"/>
      <c r="C2314"/>
      <c r="D2314"/>
      <c r="E2314"/>
    </row>
    <row r="2315" spans="2:5" x14ac:dyDescent="0.25">
      <c r="B2315"/>
      <c r="C2315"/>
      <c r="D2315"/>
      <c r="E2315"/>
    </row>
    <row r="2316" spans="2:5" x14ac:dyDescent="0.25">
      <c r="B2316"/>
      <c r="C2316"/>
      <c r="D2316"/>
      <c r="E2316"/>
    </row>
    <row r="2317" spans="2:5" x14ac:dyDescent="0.25">
      <c r="B2317"/>
      <c r="C2317"/>
      <c r="D2317"/>
      <c r="E2317"/>
    </row>
    <row r="2318" spans="2:5" x14ac:dyDescent="0.25">
      <c r="B2318"/>
      <c r="C2318"/>
      <c r="D2318"/>
      <c r="E2318"/>
    </row>
    <row r="2319" spans="2:5" x14ac:dyDescent="0.25">
      <c r="B2319"/>
      <c r="C2319"/>
      <c r="D2319"/>
      <c r="E2319"/>
    </row>
    <row r="2320" spans="2:5" x14ac:dyDescent="0.25">
      <c r="B2320"/>
      <c r="C2320"/>
      <c r="D2320"/>
      <c r="E2320"/>
    </row>
    <row r="2321" spans="2:5" x14ac:dyDescent="0.25">
      <c r="B2321"/>
      <c r="C2321"/>
      <c r="D2321"/>
      <c r="E2321"/>
    </row>
    <row r="2322" spans="2:5" x14ac:dyDescent="0.25">
      <c r="B2322"/>
      <c r="C2322"/>
      <c r="D2322"/>
      <c r="E2322"/>
    </row>
    <row r="2323" spans="2:5" x14ac:dyDescent="0.25">
      <c r="B2323"/>
      <c r="C2323"/>
      <c r="D2323"/>
      <c r="E2323"/>
    </row>
    <row r="2324" spans="2:5" x14ac:dyDescent="0.25">
      <c r="B2324"/>
      <c r="C2324"/>
      <c r="D2324"/>
      <c r="E2324"/>
    </row>
    <row r="2325" spans="2:5" x14ac:dyDescent="0.25">
      <c r="B2325"/>
      <c r="C2325"/>
      <c r="D2325"/>
      <c r="E2325"/>
    </row>
    <row r="2326" spans="2:5" x14ac:dyDescent="0.25">
      <c r="B2326"/>
      <c r="C2326"/>
      <c r="D2326"/>
      <c r="E2326"/>
    </row>
    <row r="2327" spans="2:5" x14ac:dyDescent="0.25">
      <c r="B2327"/>
      <c r="C2327"/>
      <c r="D2327"/>
      <c r="E2327"/>
    </row>
    <row r="2328" spans="2:5" x14ac:dyDescent="0.25">
      <c r="B2328"/>
      <c r="C2328"/>
      <c r="D2328"/>
      <c r="E2328"/>
    </row>
    <row r="2329" spans="2:5" x14ac:dyDescent="0.25">
      <c r="B2329"/>
      <c r="C2329"/>
      <c r="D2329"/>
      <c r="E2329"/>
    </row>
    <row r="2330" spans="2:5" x14ac:dyDescent="0.25">
      <c r="B2330"/>
      <c r="C2330"/>
      <c r="D2330"/>
      <c r="E2330"/>
    </row>
    <row r="2331" spans="2:5" x14ac:dyDescent="0.25">
      <c r="B2331"/>
      <c r="C2331"/>
      <c r="D2331"/>
      <c r="E2331"/>
    </row>
    <row r="2332" spans="2:5" x14ac:dyDescent="0.25">
      <c r="B2332"/>
      <c r="C2332"/>
      <c r="D2332"/>
      <c r="E2332"/>
    </row>
    <row r="2333" spans="2:5" x14ac:dyDescent="0.25">
      <c r="B2333"/>
      <c r="C2333"/>
      <c r="D2333"/>
      <c r="E2333"/>
    </row>
    <row r="2334" spans="2:5" x14ac:dyDescent="0.25">
      <c r="B2334"/>
      <c r="C2334"/>
      <c r="D2334"/>
      <c r="E2334"/>
    </row>
    <row r="2335" spans="2:5" x14ac:dyDescent="0.25">
      <c r="B2335"/>
      <c r="C2335"/>
      <c r="D2335"/>
      <c r="E2335"/>
    </row>
    <row r="2336" spans="2:5" x14ac:dyDescent="0.25">
      <c r="B2336"/>
      <c r="C2336"/>
      <c r="D2336"/>
      <c r="E2336"/>
    </row>
    <row r="2337" spans="2:5" x14ac:dyDescent="0.25">
      <c r="B2337"/>
      <c r="C2337"/>
      <c r="D2337"/>
      <c r="E2337"/>
    </row>
    <row r="2338" spans="2:5" x14ac:dyDescent="0.25">
      <c r="B2338"/>
      <c r="C2338"/>
      <c r="D2338"/>
      <c r="E2338"/>
    </row>
    <row r="2339" spans="2:5" x14ac:dyDescent="0.25">
      <c r="B2339"/>
      <c r="C2339"/>
      <c r="D2339"/>
      <c r="E2339"/>
    </row>
    <row r="2340" spans="2:5" x14ac:dyDescent="0.25">
      <c r="B2340"/>
      <c r="C2340"/>
      <c r="D2340"/>
      <c r="E2340"/>
    </row>
    <row r="2341" spans="2:5" x14ac:dyDescent="0.25">
      <c r="B2341"/>
      <c r="C2341"/>
      <c r="D2341"/>
      <c r="E2341"/>
    </row>
    <row r="2342" spans="2:5" x14ac:dyDescent="0.25">
      <c r="B2342"/>
      <c r="C2342"/>
      <c r="D2342"/>
      <c r="E2342"/>
    </row>
    <row r="2343" spans="2:5" x14ac:dyDescent="0.25">
      <c r="B2343"/>
      <c r="C2343"/>
      <c r="D2343"/>
      <c r="E2343"/>
    </row>
    <row r="2344" spans="2:5" x14ac:dyDescent="0.25">
      <c r="B2344"/>
      <c r="C2344"/>
      <c r="D2344"/>
      <c r="E2344"/>
    </row>
    <row r="2345" spans="2:5" x14ac:dyDescent="0.25">
      <c r="B2345"/>
      <c r="C2345"/>
      <c r="D2345"/>
      <c r="E2345"/>
    </row>
    <row r="2346" spans="2:5" x14ac:dyDescent="0.25">
      <c r="B2346"/>
      <c r="C2346"/>
      <c r="D2346"/>
      <c r="E2346"/>
    </row>
    <row r="2347" spans="2:5" x14ac:dyDescent="0.25">
      <c r="B2347"/>
      <c r="C2347"/>
      <c r="D2347"/>
      <c r="E2347"/>
    </row>
    <row r="2348" spans="2:5" x14ac:dyDescent="0.25">
      <c r="B2348"/>
      <c r="C2348"/>
      <c r="D2348"/>
      <c r="E2348"/>
    </row>
    <row r="2349" spans="2:5" x14ac:dyDescent="0.25">
      <c r="B2349"/>
      <c r="C2349"/>
      <c r="D2349"/>
      <c r="E2349"/>
    </row>
    <row r="2350" spans="2:5" x14ac:dyDescent="0.25">
      <c r="B2350"/>
      <c r="C2350"/>
      <c r="D2350"/>
      <c r="E2350"/>
    </row>
    <row r="2351" spans="2:5" x14ac:dyDescent="0.25">
      <c r="B2351"/>
      <c r="C2351"/>
      <c r="D2351"/>
      <c r="E2351"/>
    </row>
    <row r="2352" spans="2:5" x14ac:dyDescent="0.25">
      <c r="B2352"/>
      <c r="C2352"/>
      <c r="D2352"/>
      <c r="E2352"/>
    </row>
    <row r="2353" spans="2:5" x14ac:dyDescent="0.25">
      <c r="B2353"/>
      <c r="C2353"/>
      <c r="D2353"/>
      <c r="E2353"/>
    </row>
    <row r="2354" spans="2:5" x14ac:dyDescent="0.25">
      <c r="B2354"/>
      <c r="C2354"/>
      <c r="D2354"/>
      <c r="E2354"/>
    </row>
    <row r="2355" spans="2:5" x14ac:dyDescent="0.25">
      <c r="B2355"/>
      <c r="C2355"/>
      <c r="D2355"/>
      <c r="E2355"/>
    </row>
    <row r="2356" spans="2:5" x14ac:dyDescent="0.25">
      <c r="B2356"/>
      <c r="C2356"/>
      <c r="D2356"/>
      <c r="E2356"/>
    </row>
    <row r="2357" spans="2:5" x14ac:dyDescent="0.25">
      <c r="B2357"/>
      <c r="C2357"/>
      <c r="D2357"/>
      <c r="E2357"/>
    </row>
    <row r="2358" spans="2:5" x14ac:dyDescent="0.25">
      <c r="B2358"/>
      <c r="C2358"/>
      <c r="D2358"/>
      <c r="E2358"/>
    </row>
    <row r="2359" spans="2:5" x14ac:dyDescent="0.25">
      <c r="B2359"/>
      <c r="C2359"/>
      <c r="D2359"/>
      <c r="E2359"/>
    </row>
    <row r="2360" spans="2:5" x14ac:dyDescent="0.25">
      <c r="B2360"/>
      <c r="C2360"/>
      <c r="D2360"/>
      <c r="E2360"/>
    </row>
    <row r="2361" spans="2:5" x14ac:dyDescent="0.25">
      <c r="B2361"/>
      <c r="C2361"/>
      <c r="D2361"/>
      <c r="E2361"/>
    </row>
    <row r="2362" spans="2:5" x14ac:dyDescent="0.25">
      <c r="B2362"/>
      <c r="C2362"/>
      <c r="D2362"/>
      <c r="E2362"/>
    </row>
    <row r="2363" spans="2:5" x14ac:dyDescent="0.25">
      <c r="B2363"/>
      <c r="C2363"/>
      <c r="D2363"/>
      <c r="E2363"/>
    </row>
    <row r="2364" spans="2:5" x14ac:dyDescent="0.25">
      <c r="B2364"/>
      <c r="C2364"/>
      <c r="D2364"/>
      <c r="E2364"/>
    </row>
    <row r="2365" spans="2:5" x14ac:dyDescent="0.25">
      <c r="B2365"/>
      <c r="C2365"/>
      <c r="D2365"/>
      <c r="E2365"/>
    </row>
    <row r="2366" spans="2:5" x14ac:dyDescent="0.25">
      <c r="B2366"/>
      <c r="C2366"/>
      <c r="D2366"/>
      <c r="E2366"/>
    </row>
    <row r="2367" spans="2:5" x14ac:dyDescent="0.25">
      <c r="B2367"/>
      <c r="C2367"/>
      <c r="D2367"/>
      <c r="E2367"/>
    </row>
    <row r="2368" spans="2:5" x14ac:dyDescent="0.25">
      <c r="B2368"/>
      <c r="C2368"/>
      <c r="D2368"/>
      <c r="E2368"/>
    </row>
    <row r="2369" spans="2:5" x14ac:dyDescent="0.25">
      <c r="B2369"/>
      <c r="C2369"/>
      <c r="D2369"/>
      <c r="E2369"/>
    </row>
    <row r="2370" spans="2:5" x14ac:dyDescent="0.25">
      <c r="B2370"/>
      <c r="C2370"/>
      <c r="D2370"/>
      <c r="E2370"/>
    </row>
    <row r="2371" spans="2:5" x14ac:dyDescent="0.25">
      <c r="B2371"/>
      <c r="C2371"/>
      <c r="D2371"/>
      <c r="E2371"/>
    </row>
    <row r="2372" spans="2:5" x14ac:dyDescent="0.25">
      <c r="B2372"/>
      <c r="C2372"/>
      <c r="D2372"/>
      <c r="E2372"/>
    </row>
    <row r="2373" spans="2:5" x14ac:dyDescent="0.25">
      <c r="B2373"/>
      <c r="C2373"/>
      <c r="D2373"/>
      <c r="E2373"/>
    </row>
    <row r="2374" spans="2:5" x14ac:dyDescent="0.25">
      <c r="B2374"/>
      <c r="C2374"/>
      <c r="D2374"/>
      <c r="E2374"/>
    </row>
    <row r="2375" spans="2:5" x14ac:dyDescent="0.25">
      <c r="B2375"/>
      <c r="C2375"/>
      <c r="D2375"/>
      <c r="E2375"/>
    </row>
    <row r="2376" spans="2:5" x14ac:dyDescent="0.25">
      <c r="B2376"/>
      <c r="C2376"/>
      <c r="D2376"/>
      <c r="E2376"/>
    </row>
    <row r="2377" spans="2:5" x14ac:dyDescent="0.25">
      <c r="B2377"/>
      <c r="C2377"/>
      <c r="D2377"/>
      <c r="E2377"/>
    </row>
    <row r="2378" spans="2:5" x14ac:dyDescent="0.25">
      <c r="B2378"/>
      <c r="C2378"/>
      <c r="D2378"/>
      <c r="E2378"/>
    </row>
    <row r="2379" spans="2:5" x14ac:dyDescent="0.25">
      <c r="B2379"/>
      <c r="C2379"/>
      <c r="D2379"/>
      <c r="E2379"/>
    </row>
    <row r="2380" spans="2:5" x14ac:dyDescent="0.25">
      <c r="B2380"/>
      <c r="C2380"/>
      <c r="D2380"/>
      <c r="E2380"/>
    </row>
    <row r="2381" spans="2:5" x14ac:dyDescent="0.25">
      <c r="B2381"/>
      <c r="C2381"/>
      <c r="D2381"/>
      <c r="E2381"/>
    </row>
    <row r="2382" spans="2:5" x14ac:dyDescent="0.25">
      <c r="B2382"/>
      <c r="C2382"/>
      <c r="D2382"/>
      <c r="E2382"/>
    </row>
    <row r="2383" spans="2:5" x14ac:dyDescent="0.25">
      <c r="B2383"/>
      <c r="C2383"/>
      <c r="D2383"/>
      <c r="E2383"/>
    </row>
    <row r="2384" spans="2:5" x14ac:dyDescent="0.25">
      <c r="B2384"/>
      <c r="C2384"/>
      <c r="D2384"/>
      <c r="E2384"/>
    </row>
    <row r="2385" spans="2:5" x14ac:dyDescent="0.25">
      <c r="B2385"/>
      <c r="C2385"/>
      <c r="D2385"/>
      <c r="E2385"/>
    </row>
    <row r="2386" spans="2:5" x14ac:dyDescent="0.25">
      <c r="B2386"/>
      <c r="C2386"/>
      <c r="D2386"/>
      <c r="E2386"/>
    </row>
    <row r="2387" spans="2:5" x14ac:dyDescent="0.25">
      <c r="B2387"/>
      <c r="C2387"/>
      <c r="D2387"/>
      <c r="E2387"/>
    </row>
    <row r="2388" spans="2:5" x14ac:dyDescent="0.25">
      <c r="B2388"/>
      <c r="C2388"/>
      <c r="D2388"/>
      <c r="E2388"/>
    </row>
    <row r="2389" spans="2:5" x14ac:dyDescent="0.25">
      <c r="B2389"/>
      <c r="C2389"/>
      <c r="D2389"/>
      <c r="E2389"/>
    </row>
    <row r="2390" spans="2:5" x14ac:dyDescent="0.25">
      <c r="B2390"/>
      <c r="C2390"/>
      <c r="D2390"/>
      <c r="E2390"/>
    </row>
    <row r="2391" spans="2:5" x14ac:dyDescent="0.25">
      <c r="B2391"/>
      <c r="C2391"/>
      <c r="D2391"/>
      <c r="E2391"/>
    </row>
    <row r="2392" spans="2:5" x14ac:dyDescent="0.25">
      <c r="B2392"/>
      <c r="C2392"/>
      <c r="D2392"/>
      <c r="E2392"/>
    </row>
    <row r="2393" spans="2:5" x14ac:dyDescent="0.25">
      <c r="B2393"/>
      <c r="C2393"/>
      <c r="D2393"/>
      <c r="E2393"/>
    </row>
    <row r="2394" spans="2:5" x14ac:dyDescent="0.25">
      <c r="B2394"/>
      <c r="C2394"/>
      <c r="D2394"/>
      <c r="E2394"/>
    </row>
    <row r="2395" spans="2:5" x14ac:dyDescent="0.25">
      <c r="B2395"/>
      <c r="C2395"/>
      <c r="D2395"/>
      <c r="E2395"/>
    </row>
    <row r="2396" spans="2:5" x14ac:dyDescent="0.25">
      <c r="B2396"/>
      <c r="C2396"/>
      <c r="D2396"/>
      <c r="E2396"/>
    </row>
    <row r="2397" spans="2:5" x14ac:dyDescent="0.25">
      <c r="B2397"/>
      <c r="C2397"/>
      <c r="D2397"/>
      <c r="E2397"/>
    </row>
    <row r="2398" spans="2:5" x14ac:dyDescent="0.25">
      <c r="B2398"/>
      <c r="C2398"/>
      <c r="D2398"/>
      <c r="E2398"/>
    </row>
    <row r="2399" spans="2:5" x14ac:dyDescent="0.25">
      <c r="B2399"/>
      <c r="C2399"/>
      <c r="D2399"/>
      <c r="E2399"/>
    </row>
    <row r="2400" spans="2:5" x14ac:dyDescent="0.25">
      <c r="B2400"/>
      <c r="C2400"/>
      <c r="D2400"/>
      <c r="E2400"/>
    </row>
    <row r="2401" spans="2:5" x14ac:dyDescent="0.25">
      <c r="B2401"/>
      <c r="C2401"/>
      <c r="D2401"/>
      <c r="E2401"/>
    </row>
    <row r="2402" spans="2:5" x14ac:dyDescent="0.25">
      <c r="B2402"/>
      <c r="C2402"/>
      <c r="D2402"/>
      <c r="E2402"/>
    </row>
    <row r="2403" spans="2:5" x14ac:dyDescent="0.25">
      <c r="B2403"/>
      <c r="C2403"/>
      <c r="D2403"/>
      <c r="E2403"/>
    </row>
    <row r="2404" spans="2:5" x14ac:dyDescent="0.25">
      <c r="B2404"/>
      <c r="C2404"/>
      <c r="D2404"/>
      <c r="E2404"/>
    </row>
    <row r="2405" spans="2:5" x14ac:dyDescent="0.25">
      <c r="B2405"/>
      <c r="C2405"/>
      <c r="D2405"/>
      <c r="E2405"/>
    </row>
    <row r="2406" spans="2:5" x14ac:dyDescent="0.25">
      <c r="B2406"/>
      <c r="C2406"/>
      <c r="D2406"/>
      <c r="E2406"/>
    </row>
    <row r="2407" spans="2:5" x14ac:dyDescent="0.25">
      <c r="B2407"/>
      <c r="C2407"/>
      <c r="D2407"/>
      <c r="E2407"/>
    </row>
    <row r="2408" spans="2:5" x14ac:dyDescent="0.25">
      <c r="B2408"/>
      <c r="C2408"/>
      <c r="D2408"/>
      <c r="E2408"/>
    </row>
    <row r="2409" spans="2:5" x14ac:dyDescent="0.25">
      <c r="B2409"/>
      <c r="C2409"/>
      <c r="D2409"/>
      <c r="E2409"/>
    </row>
    <row r="2410" spans="2:5" x14ac:dyDescent="0.25">
      <c r="B2410"/>
      <c r="C2410"/>
      <c r="D2410"/>
      <c r="E2410"/>
    </row>
    <row r="2411" spans="2:5" x14ac:dyDescent="0.25">
      <c r="B2411"/>
      <c r="C2411"/>
      <c r="D2411"/>
      <c r="E2411"/>
    </row>
    <row r="2412" spans="2:5" x14ac:dyDescent="0.25">
      <c r="B2412"/>
      <c r="C2412"/>
      <c r="D2412"/>
      <c r="E2412"/>
    </row>
    <row r="2413" spans="2:5" x14ac:dyDescent="0.25">
      <c r="B2413"/>
      <c r="C2413"/>
      <c r="D2413"/>
      <c r="E2413"/>
    </row>
    <row r="2414" spans="2:5" x14ac:dyDescent="0.25">
      <c r="B2414"/>
      <c r="C2414"/>
      <c r="D2414"/>
      <c r="E2414"/>
    </row>
    <row r="2415" spans="2:5" x14ac:dyDescent="0.25">
      <c r="B2415"/>
      <c r="C2415"/>
      <c r="D2415"/>
      <c r="E2415"/>
    </row>
    <row r="2416" spans="2:5" x14ac:dyDescent="0.25">
      <c r="B2416"/>
      <c r="C2416"/>
      <c r="D2416"/>
      <c r="E2416"/>
    </row>
    <row r="2417" spans="2:5" x14ac:dyDescent="0.25">
      <c r="B2417"/>
      <c r="C2417"/>
      <c r="D2417"/>
      <c r="E2417"/>
    </row>
    <row r="2418" spans="2:5" x14ac:dyDescent="0.25">
      <c r="B2418"/>
      <c r="C2418"/>
      <c r="D2418"/>
      <c r="E2418"/>
    </row>
    <row r="2419" spans="2:5" x14ac:dyDescent="0.25">
      <c r="B2419"/>
      <c r="C2419"/>
      <c r="D2419"/>
      <c r="E2419"/>
    </row>
    <row r="2420" spans="2:5" x14ac:dyDescent="0.25">
      <c r="B2420"/>
      <c r="C2420"/>
      <c r="D2420"/>
      <c r="E2420"/>
    </row>
    <row r="2421" spans="2:5" x14ac:dyDescent="0.25">
      <c r="B2421"/>
      <c r="C2421"/>
      <c r="D2421"/>
      <c r="E2421"/>
    </row>
    <row r="2422" spans="2:5" x14ac:dyDescent="0.25">
      <c r="B2422"/>
      <c r="C2422"/>
      <c r="D2422"/>
      <c r="E2422"/>
    </row>
    <row r="2423" spans="2:5" x14ac:dyDescent="0.25">
      <c r="B2423"/>
      <c r="C2423"/>
      <c r="D2423"/>
      <c r="E2423"/>
    </row>
    <row r="2424" spans="2:5" x14ac:dyDescent="0.25">
      <c r="B2424"/>
      <c r="C2424"/>
      <c r="D2424"/>
      <c r="E2424"/>
    </row>
    <row r="2425" spans="2:5" x14ac:dyDescent="0.25">
      <c r="B2425"/>
      <c r="C2425"/>
      <c r="D2425"/>
      <c r="E2425"/>
    </row>
    <row r="2426" spans="2:5" x14ac:dyDescent="0.25">
      <c r="B2426"/>
      <c r="C2426"/>
      <c r="D2426"/>
      <c r="E2426"/>
    </row>
    <row r="2427" spans="2:5" x14ac:dyDescent="0.25">
      <c r="B2427"/>
      <c r="C2427"/>
      <c r="D2427"/>
      <c r="E2427"/>
    </row>
    <row r="2428" spans="2:5" x14ac:dyDescent="0.25">
      <c r="B2428"/>
      <c r="C2428"/>
      <c r="D2428"/>
      <c r="E2428"/>
    </row>
    <row r="2429" spans="2:5" x14ac:dyDescent="0.25">
      <c r="B2429"/>
      <c r="C2429"/>
      <c r="D2429"/>
      <c r="E2429"/>
    </row>
    <row r="2430" spans="2:5" x14ac:dyDescent="0.25">
      <c r="B2430"/>
      <c r="C2430"/>
      <c r="D2430"/>
      <c r="E2430"/>
    </row>
    <row r="2431" spans="2:5" x14ac:dyDescent="0.25">
      <c r="B2431"/>
      <c r="C2431"/>
      <c r="D2431"/>
      <c r="E2431"/>
    </row>
    <row r="2432" spans="2:5" x14ac:dyDescent="0.25">
      <c r="B2432"/>
      <c r="C2432"/>
      <c r="D2432"/>
      <c r="E2432"/>
    </row>
    <row r="2433" spans="2:5" x14ac:dyDescent="0.25">
      <c r="B2433"/>
      <c r="C2433"/>
      <c r="D2433"/>
      <c r="E2433"/>
    </row>
    <row r="2434" spans="2:5" x14ac:dyDescent="0.25">
      <c r="B2434"/>
      <c r="C2434"/>
      <c r="D2434"/>
      <c r="E2434"/>
    </row>
    <row r="2435" spans="2:5" x14ac:dyDescent="0.25">
      <c r="B2435"/>
      <c r="C2435"/>
      <c r="D2435"/>
      <c r="E2435"/>
    </row>
    <row r="2436" spans="2:5" x14ac:dyDescent="0.25">
      <c r="B2436"/>
      <c r="C2436"/>
      <c r="D2436"/>
      <c r="E2436"/>
    </row>
    <row r="2437" spans="2:5" x14ac:dyDescent="0.25">
      <c r="B2437"/>
      <c r="C2437"/>
      <c r="D2437"/>
      <c r="E2437"/>
    </row>
    <row r="2438" spans="2:5" x14ac:dyDescent="0.25">
      <c r="B2438"/>
      <c r="C2438"/>
      <c r="D2438"/>
      <c r="E2438"/>
    </row>
    <row r="2439" spans="2:5" x14ac:dyDescent="0.25">
      <c r="B2439"/>
      <c r="C2439"/>
      <c r="D2439"/>
      <c r="E2439"/>
    </row>
    <row r="2440" spans="2:5" x14ac:dyDescent="0.25">
      <c r="B2440"/>
      <c r="C2440"/>
      <c r="D2440"/>
      <c r="E2440"/>
    </row>
    <row r="2441" spans="2:5" x14ac:dyDescent="0.25">
      <c r="B2441"/>
      <c r="C2441"/>
      <c r="D2441"/>
      <c r="E2441"/>
    </row>
    <row r="2442" spans="2:5" x14ac:dyDescent="0.25">
      <c r="B2442"/>
      <c r="C2442"/>
      <c r="D2442"/>
      <c r="E2442"/>
    </row>
    <row r="2443" spans="2:5" x14ac:dyDescent="0.25">
      <c r="B2443"/>
      <c r="C2443"/>
      <c r="D2443"/>
      <c r="E2443"/>
    </row>
    <row r="2444" spans="2:5" x14ac:dyDescent="0.25">
      <c r="B2444"/>
      <c r="C2444"/>
      <c r="D2444"/>
      <c r="E2444"/>
    </row>
    <row r="2445" spans="2:5" x14ac:dyDescent="0.25">
      <c r="B2445"/>
      <c r="C2445"/>
      <c r="D2445"/>
      <c r="E2445"/>
    </row>
    <row r="2446" spans="2:5" x14ac:dyDescent="0.25">
      <c r="B2446"/>
      <c r="C2446"/>
      <c r="D2446"/>
      <c r="E2446"/>
    </row>
    <row r="2447" spans="2:5" x14ac:dyDescent="0.25">
      <c r="B2447"/>
      <c r="C2447"/>
      <c r="D2447"/>
      <c r="E2447"/>
    </row>
    <row r="2448" spans="2:5" x14ac:dyDescent="0.25">
      <c r="B2448"/>
      <c r="C2448"/>
      <c r="D2448"/>
      <c r="E2448"/>
    </row>
    <row r="2449" spans="2:5" x14ac:dyDescent="0.25">
      <c r="B2449"/>
      <c r="C2449"/>
      <c r="D2449"/>
      <c r="E2449"/>
    </row>
    <row r="2450" spans="2:5" x14ac:dyDescent="0.25">
      <c r="B2450"/>
      <c r="C2450"/>
      <c r="D2450"/>
      <c r="E2450"/>
    </row>
    <row r="2451" spans="2:5" x14ac:dyDescent="0.25">
      <c r="B2451"/>
      <c r="C2451"/>
      <c r="D2451"/>
      <c r="E2451"/>
    </row>
    <row r="2452" spans="2:5" x14ac:dyDescent="0.25">
      <c r="B2452"/>
      <c r="C2452"/>
      <c r="D2452"/>
      <c r="E2452"/>
    </row>
    <row r="2453" spans="2:5" x14ac:dyDescent="0.25">
      <c r="B2453"/>
      <c r="C2453"/>
      <c r="D2453"/>
      <c r="E2453"/>
    </row>
    <row r="2454" spans="2:5" x14ac:dyDescent="0.25">
      <c r="B2454"/>
      <c r="C2454"/>
      <c r="D2454"/>
      <c r="E2454"/>
    </row>
    <row r="2455" spans="2:5" x14ac:dyDescent="0.25">
      <c r="B2455"/>
      <c r="C2455"/>
      <c r="D2455"/>
      <c r="E2455"/>
    </row>
    <row r="2456" spans="2:5" x14ac:dyDescent="0.25">
      <c r="B2456"/>
      <c r="C2456"/>
      <c r="D2456"/>
      <c r="E2456"/>
    </row>
    <row r="2457" spans="2:5" x14ac:dyDescent="0.25">
      <c r="B2457"/>
      <c r="C2457"/>
      <c r="D2457"/>
      <c r="E2457"/>
    </row>
    <row r="2458" spans="2:5" x14ac:dyDescent="0.25">
      <c r="B2458"/>
      <c r="C2458"/>
      <c r="D2458"/>
      <c r="E2458"/>
    </row>
    <row r="2459" spans="2:5" x14ac:dyDescent="0.25">
      <c r="B2459"/>
      <c r="C2459"/>
      <c r="D2459"/>
      <c r="E2459"/>
    </row>
    <row r="2460" spans="2:5" x14ac:dyDescent="0.25">
      <c r="B2460"/>
      <c r="C2460"/>
      <c r="D2460"/>
      <c r="E2460"/>
    </row>
    <row r="2461" spans="2:5" x14ac:dyDescent="0.25">
      <c r="B2461"/>
      <c r="C2461"/>
      <c r="D2461"/>
      <c r="E2461"/>
    </row>
    <row r="2462" spans="2:5" x14ac:dyDescent="0.25">
      <c r="B2462"/>
      <c r="C2462"/>
      <c r="D2462"/>
      <c r="E2462"/>
    </row>
    <row r="2463" spans="2:5" x14ac:dyDescent="0.25">
      <c r="B2463"/>
      <c r="C2463"/>
      <c r="D2463"/>
      <c r="E2463"/>
    </row>
    <row r="2464" spans="2:5" x14ac:dyDescent="0.25">
      <c r="B2464"/>
      <c r="C2464"/>
      <c r="D2464"/>
      <c r="E2464"/>
    </row>
    <row r="2465" spans="2:5" x14ac:dyDescent="0.25">
      <c r="B2465"/>
      <c r="C2465"/>
      <c r="D2465"/>
      <c r="E2465"/>
    </row>
    <row r="2466" spans="2:5" x14ac:dyDescent="0.25">
      <c r="B2466"/>
      <c r="C2466"/>
      <c r="D2466"/>
      <c r="E2466"/>
    </row>
    <row r="2467" spans="2:5" x14ac:dyDescent="0.25">
      <c r="B2467"/>
      <c r="C2467"/>
      <c r="D2467"/>
      <c r="E2467"/>
    </row>
    <row r="2468" spans="2:5" x14ac:dyDescent="0.25">
      <c r="B2468"/>
      <c r="C2468"/>
      <c r="D2468"/>
      <c r="E2468"/>
    </row>
    <row r="2469" spans="2:5" x14ac:dyDescent="0.25">
      <c r="B2469"/>
      <c r="C2469"/>
      <c r="D2469"/>
      <c r="E2469"/>
    </row>
    <row r="2470" spans="2:5" x14ac:dyDescent="0.25">
      <c r="B2470"/>
      <c r="C2470"/>
      <c r="D2470"/>
      <c r="E2470"/>
    </row>
    <row r="2471" spans="2:5" x14ac:dyDescent="0.25">
      <c r="B2471"/>
      <c r="C2471"/>
      <c r="D2471"/>
      <c r="E2471"/>
    </row>
    <row r="2472" spans="2:5" x14ac:dyDescent="0.25">
      <c r="B2472"/>
      <c r="C2472"/>
      <c r="D2472"/>
      <c r="E2472"/>
    </row>
    <row r="2473" spans="2:5" x14ac:dyDescent="0.25">
      <c r="B2473"/>
      <c r="C2473"/>
      <c r="D2473"/>
      <c r="E2473"/>
    </row>
    <row r="2474" spans="2:5" x14ac:dyDescent="0.25">
      <c r="B2474"/>
      <c r="C2474"/>
      <c r="D2474"/>
      <c r="E2474"/>
    </row>
    <row r="2475" spans="2:5" x14ac:dyDescent="0.25">
      <c r="B2475"/>
      <c r="C2475"/>
      <c r="D2475"/>
      <c r="E2475"/>
    </row>
    <row r="2476" spans="2:5" x14ac:dyDescent="0.25">
      <c r="B2476"/>
      <c r="C2476"/>
      <c r="D2476"/>
      <c r="E2476"/>
    </row>
    <row r="2477" spans="2:5" x14ac:dyDescent="0.25">
      <c r="B2477"/>
      <c r="C2477"/>
      <c r="D2477"/>
      <c r="E2477"/>
    </row>
    <row r="2478" spans="2:5" x14ac:dyDescent="0.25">
      <c r="B2478"/>
      <c r="C2478"/>
      <c r="D2478"/>
      <c r="E2478"/>
    </row>
    <row r="2479" spans="2:5" x14ac:dyDescent="0.25">
      <c r="B2479"/>
      <c r="C2479"/>
      <c r="D2479"/>
      <c r="E2479"/>
    </row>
    <row r="2480" spans="2:5" x14ac:dyDescent="0.25">
      <c r="B2480"/>
      <c r="C2480"/>
      <c r="D2480"/>
      <c r="E2480"/>
    </row>
    <row r="2481" spans="2:5" x14ac:dyDescent="0.25">
      <c r="B2481"/>
      <c r="C2481"/>
      <c r="D2481"/>
      <c r="E2481"/>
    </row>
    <row r="2482" spans="2:5" x14ac:dyDescent="0.25">
      <c r="B2482"/>
      <c r="C2482"/>
      <c r="D2482"/>
      <c r="E2482"/>
    </row>
    <row r="2483" spans="2:5" x14ac:dyDescent="0.25">
      <c r="B2483"/>
      <c r="C2483"/>
      <c r="D2483"/>
      <c r="E2483"/>
    </row>
    <row r="2484" spans="2:5" x14ac:dyDescent="0.25">
      <c r="B2484"/>
      <c r="C2484"/>
      <c r="D2484"/>
      <c r="E2484"/>
    </row>
    <row r="2485" spans="2:5" x14ac:dyDescent="0.25">
      <c r="B2485"/>
      <c r="C2485"/>
      <c r="D2485"/>
      <c r="E2485"/>
    </row>
    <row r="2486" spans="2:5" x14ac:dyDescent="0.25">
      <c r="B2486"/>
      <c r="C2486"/>
      <c r="D2486"/>
      <c r="E2486"/>
    </row>
    <row r="2487" spans="2:5" x14ac:dyDescent="0.25">
      <c r="B2487"/>
      <c r="C2487"/>
      <c r="D2487"/>
      <c r="E2487"/>
    </row>
    <row r="2488" spans="2:5" x14ac:dyDescent="0.25">
      <c r="B2488"/>
      <c r="C2488"/>
      <c r="D2488"/>
      <c r="E2488"/>
    </row>
    <row r="2489" spans="2:5" x14ac:dyDescent="0.25">
      <c r="B2489"/>
      <c r="C2489"/>
      <c r="D2489"/>
      <c r="E2489"/>
    </row>
    <row r="2490" spans="2:5" x14ac:dyDescent="0.25">
      <c r="B2490"/>
      <c r="C2490"/>
      <c r="D2490"/>
      <c r="E2490"/>
    </row>
    <row r="2491" spans="2:5" x14ac:dyDescent="0.25">
      <c r="B2491"/>
      <c r="C2491"/>
      <c r="D2491"/>
      <c r="E2491"/>
    </row>
    <row r="2492" spans="2:5" x14ac:dyDescent="0.25">
      <c r="B2492"/>
      <c r="C2492"/>
      <c r="D2492"/>
      <c r="E2492"/>
    </row>
    <row r="2493" spans="2:5" x14ac:dyDescent="0.25">
      <c r="B2493"/>
      <c r="C2493"/>
      <c r="D2493"/>
      <c r="E2493"/>
    </row>
    <row r="2494" spans="2:5" x14ac:dyDescent="0.25">
      <c r="B2494"/>
      <c r="C2494"/>
      <c r="D2494"/>
      <c r="E2494"/>
    </row>
    <row r="2495" spans="2:5" x14ac:dyDescent="0.25">
      <c r="B2495"/>
      <c r="C2495"/>
      <c r="D2495"/>
      <c r="E2495"/>
    </row>
    <row r="2496" spans="2:5" x14ac:dyDescent="0.25">
      <c r="B2496"/>
      <c r="C2496"/>
      <c r="D2496"/>
      <c r="E2496"/>
    </row>
    <row r="2497" spans="2:5" x14ac:dyDescent="0.25">
      <c r="B2497"/>
      <c r="C2497"/>
      <c r="D2497"/>
      <c r="E2497"/>
    </row>
    <row r="2498" spans="2:5" x14ac:dyDescent="0.25">
      <c r="B2498"/>
      <c r="C2498"/>
      <c r="D2498"/>
      <c r="E2498"/>
    </row>
    <row r="2499" spans="2:5" x14ac:dyDescent="0.25">
      <c r="B2499"/>
      <c r="C2499"/>
      <c r="D2499"/>
      <c r="E2499"/>
    </row>
    <row r="2500" spans="2:5" x14ac:dyDescent="0.25">
      <c r="B2500"/>
      <c r="C2500"/>
      <c r="D2500"/>
      <c r="E2500"/>
    </row>
    <row r="2501" spans="2:5" x14ac:dyDescent="0.25">
      <c r="B2501"/>
      <c r="C2501"/>
      <c r="D2501"/>
      <c r="E2501"/>
    </row>
    <row r="2502" spans="2:5" x14ac:dyDescent="0.25">
      <c r="B2502"/>
      <c r="C2502"/>
      <c r="D2502"/>
      <c r="E2502"/>
    </row>
    <row r="2503" spans="2:5" x14ac:dyDescent="0.25">
      <c r="B2503"/>
      <c r="C2503"/>
      <c r="D2503"/>
      <c r="E2503"/>
    </row>
    <row r="2504" spans="2:5" x14ac:dyDescent="0.25">
      <c r="B2504"/>
      <c r="C2504"/>
      <c r="D2504"/>
      <c r="E2504"/>
    </row>
    <row r="2505" spans="2:5" x14ac:dyDescent="0.25">
      <c r="B2505"/>
      <c r="C2505"/>
      <c r="D2505"/>
      <c r="E2505"/>
    </row>
    <row r="2506" spans="2:5" x14ac:dyDescent="0.25">
      <c r="B2506"/>
      <c r="C2506"/>
      <c r="D2506"/>
      <c r="E2506"/>
    </row>
    <row r="2507" spans="2:5" x14ac:dyDescent="0.25">
      <c r="B2507"/>
      <c r="C2507"/>
      <c r="D2507"/>
      <c r="E2507"/>
    </row>
    <row r="2508" spans="2:5" x14ac:dyDescent="0.25">
      <c r="B2508"/>
      <c r="C2508"/>
      <c r="D2508"/>
      <c r="E2508"/>
    </row>
    <row r="2509" spans="2:5" x14ac:dyDescent="0.25">
      <c r="B2509"/>
      <c r="C2509"/>
      <c r="D2509"/>
      <c r="E2509"/>
    </row>
    <row r="2510" spans="2:5" x14ac:dyDescent="0.25">
      <c r="B2510"/>
      <c r="C2510"/>
      <c r="D2510"/>
      <c r="E2510"/>
    </row>
    <row r="2511" spans="2:5" x14ac:dyDescent="0.25">
      <c r="B2511"/>
      <c r="C2511"/>
      <c r="D2511"/>
      <c r="E2511"/>
    </row>
    <row r="2512" spans="2:5" x14ac:dyDescent="0.25">
      <c r="B2512"/>
      <c r="C2512"/>
      <c r="D2512"/>
      <c r="E2512"/>
    </row>
    <row r="2513" spans="2:5" x14ac:dyDescent="0.25">
      <c r="B2513"/>
      <c r="C2513"/>
      <c r="D2513"/>
      <c r="E2513"/>
    </row>
    <row r="2514" spans="2:5" x14ac:dyDescent="0.25">
      <c r="B2514"/>
      <c r="C2514"/>
      <c r="D2514"/>
      <c r="E2514"/>
    </row>
    <row r="2515" spans="2:5" x14ac:dyDescent="0.25">
      <c r="B2515"/>
      <c r="C2515"/>
      <c r="D2515"/>
      <c r="E2515"/>
    </row>
    <row r="2516" spans="2:5" x14ac:dyDescent="0.25">
      <c r="B2516"/>
      <c r="C2516"/>
      <c r="D2516"/>
      <c r="E2516"/>
    </row>
    <row r="2517" spans="2:5" x14ac:dyDescent="0.25">
      <c r="B2517"/>
      <c r="C2517"/>
      <c r="D2517"/>
      <c r="E2517"/>
    </row>
    <row r="2518" spans="2:5" x14ac:dyDescent="0.25">
      <c r="B2518"/>
      <c r="C2518"/>
      <c r="D2518"/>
      <c r="E2518"/>
    </row>
    <row r="2519" spans="2:5" x14ac:dyDescent="0.25">
      <c r="B2519"/>
      <c r="C2519"/>
      <c r="D2519"/>
      <c r="E2519"/>
    </row>
    <row r="2520" spans="2:5" x14ac:dyDescent="0.25">
      <c r="B2520"/>
      <c r="C2520"/>
      <c r="D2520"/>
      <c r="E2520"/>
    </row>
    <row r="2521" spans="2:5" x14ac:dyDescent="0.25">
      <c r="B2521"/>
      <c r="C2521"/>
      <c r="D2521"/>
      <c r="E2521"/>
    </row>
    <row r="2522" spans="2:5" x14ac:dyDescent="0.25">
      <c r="B2522"/>
      <c r="C2522"/>
      <c r="D2522"/>
      <c r="E2522"/>
    </row>
    <row r="2523" spans="2:5" x14ac:dyDescent="0.25">
      <c r="B2523"/>
      <c r="C2523"/>
      <c r="D2523"/>
      <c r="E2523"/>
    </row>
    <row r="2524" spans="2:5" x14ac:dyDescent="0.25">
      <c r="B2524"/>
      <c r="C2524"/>
      <c r="D2524"/>
      <c r="E2524"/>
    </row>
    <row r="2525" spans="2:5" x14ac:dyDescent="0.25">
      <c r="B2525"/>
      <c r="C2525"/>
      <c r="D2525"/>
      <c r="E2525"/>
    </row>
    <row r="2526" spans="2:5" x14ac:dyDescent="0.25">
      <c r="B2526"/>
      <c r="C2526"/>
      <c r="D2526"/>
      <c r="E2526"/>
    </row>
    <row r="2527" spans="2:5" x14ac:dyDescent="0.25">
      <c r="B2527"/>
      <c r="C2527"/>
      <c r="D2527"/>
      <c r="E2527"/>
    </row>
    <row r="2528" spans="2:5" x14ac:dyDescent="0.25">
      <c r="B2528"/>
      <c r="C2528"/>
      <c r="D2528"/>
      <c r="E2528"/>
    </row>
    <row r="2529" spans="2:5" x14ac:dyDescent="0.25">
      <c r="B2529"/>
      <c r="C2529"/>
      <c r="D2529"/>
      <c r="E2529"/>
    </row>
    <row r="2530" spans="2:5" x14ac:dyDescent="0.25">
      <c r="B2530"/>
      <c r="C2530"/>
      <c r="D2530"/>
      <c r="E2530"/>
    </row>
    <row r="2531" spans="2:5" x14ac:dyDescent="0.25">
      <c r="B2531"/>
      <c r="C2531"/>
      <c r="D2531"/>
      <c r="E2531"/>
    </row>
    <row r="2532" spans="2:5" x14ac:dyDescent="0.25">
      <c r="B2532"/>
      <c r="C2532"/>
      <c r="D2532"/>
      <c r="E2532"/>
    </row>
    <row r="2533" spans="2:5" x14ac:dyDescent="0.25">
      <c r="B2533"/>
      <c r="C2533"/>
      <c r="D2533"/>
      <c r="E2533"/>
    </row>
    <row r="2534" spans="2:5" x14ac:dyDescent="0.25">
      <c r="B2534"/>
      <c r="C2534"/>
      <c r="D2534"/>
      <c r="E2534"/>
    </row>
    <row r="2535" spans="2:5" x14ac:dyDescent="0.25">
      <c r="B2535"/>
      <c r="C2535"/>
      <c r="D2535"/>
      <c r="E2535"/>
    </row>
    <row r="2536" spans="2:5" x14ac:dyDescent="0.25">
      <c r="B2536"/>
      <c r="C2536"/>
      <c r="D2536"/>
      <c r="E2536"/>
    </row>
    <row r="2537" spans="2:5" x14ac:dyDescent="0.25">
      <c r="B2537"/>
      <c r="C2537"/>
      <c r="D2537"/>
      <c r="E2537"/>
    </row>
    <row r="2538" spans="2:5" x14ac:dyDescent="0.25">
      <c r="B2538"/>
      <c r="C2538"/>
      <c r="D2538"/>
      <c r="E2538"/>
    </row>
    <row r="2539" spans="2:5" x14ac:dyDescent="0.25">
      <c r="B2539"/>
      <c r="C2539"/>
      <c r="D2539"/>
      <c r="E2539"/>
    </row>
    <row r="2540" spans="2:5" x14ac:dyDescent="0.25">
      <c r="B2540"/>
      <c r="C2540"/>
      <c r="D2540"/>
      <c r="E2540"/>
    </row>
    <row r="2541" spans="2:5" x14ac:dyDescent="0.25">
      <c r="B2541"/>
      <c r="C2541"/>
      <c r="D2541"/>
      <c r="E2541"/>
    </row>
    <row r="2542" spans="2:5" x14ac:dyDescent="0.25">
      <c r="B2542"/>
      <c r="C2542"/>
      <c r="D2542"/>
      <c r="E2542"/>
    </row>
    <row r="2543" spans="2:5" x14ac:dyDescent="0.25">
      <c r="B2543"/>
      <c r="C2543"/>
      <c r="D2543"/>
      <c r="E2543"/>
    </row>
    <row r="2544" spans="2:5" x14ac:dyDescent="0.25">
      <c r="B2544"/>
      <c r="C2544"/>
      <c r="D2544"/>
      <c r="E2544"/>
    </row>
    <row r="2545" spans="2:5" x14ac:dyDescent="0.25">
      <c r="B2545"/>
      <c r="C2545"/>
      <c r="D2545"/>
      <c r="E2545"/>
    </row>
    <row r="2546" spans="2:5" x14ac:dyDescent="0.25">
      <c r="B2546"/>
      <c r="C2546"/>
      <c r="D2546"/>
      <c r="E2546"/>
    </row>
    <row r="2547" spans="2:5" x14ac:dyDescent="0.25">
      <c r="B2547"/>
      <c r="C2547"/>
      <c r="D2547"/>
      <c r="E2547"/>
    </row>
    <row r="2548" spans="2:5" x14ac:dyDescent="0.25">
      <c r="B2548"/>
      <c r="C2548"/>
      <c r="D2548"/>
      <c r="E2548"/>
    </row>
    <row r="2549" spans="2:5" x14ac:dyDescent="0.25">
      <c r="B2549"/>
      <c r="C2549"/>
      <c r="D2549"/>
      <c r="E2549"/>
    </row>
    <row r="2550" spans="2:5" x14ac:dyDescent="0.25">
      <c r="B2550"/>
      <c r="C2550"/>
      <c r="D2550"/>
      <c r="E2550"/>
    </row>
    <row r="2551" spans="2:5" x14ac:dyDescent="0.25">
      <c r="B2551"/>
      <c r="C2551"/>
      <c r="D2551"/>
      <c r="E2551"/>
    </row>
    <row r="2552" spans="2:5" x14ac:dyDescent="0.25">
      <c r="B2552"/>
      <c r="C2552"/>
      <c r="D2552"/>
      <c r="E2552"/>
    </row>
    <row r="2553" spans="2:5" x14ac:dyDescent="0.25">
      <c r="B2553"/>
      <c r="C2553"/>
      <c r="D2553"/>
      <c r="E2553"/>
    </row>
    <row r="2554" spans="2:5" x14ac:dyDescent="0.25">
      <c r="B2554"/>
      <c r="C2554"/>
      <c r="D2554"/>
      <c r="E2554"/>
    </row>
    <row r="2555" spans="2:5" x14ac:dyDescent="0.25">
      <c r="B2555"/>
      <c r="C2555"/>
      <c r="D2555"/>
      <c r="E2555"/>
    </row>
    <row r="2556" spans="2:5" x14ac:dyDescent="0.25">
      <c r="B2556"/>
      <c r="C2556"/>
      <c r="D2556"/>
      <c r="E2556"/>
    </row>
    <row r="2557" spans="2:5" x14ac:dyDescent="0.25">
      <c r="B2557"/>
      <c r="C2557"/>
      <c r="D2557"/>
      <c r="E2557"/>
    </row>
    <row r="2558" spans="2:5" x14ac:dyDescent="0.25">
      <c r="B2558"/>
      <c r="C2558"/>
      <c r="D2558"/>
      <c r="E2558"/>
    </row>
    <row r="2559" spans="2:5" x14ac:dyDescent="0.25">
      <c r="B2559"/>
      <c r="C2559"/>
      <c r="D2559"/>
      <c r="E2559"/>
    </row>
    <row r="2560" spans="2:5" x14ac:dyDescent="0.25">
      <c r="B2560"/>
      <c r="C2560"/>
      <c r="D2560"/>
      <c r="E2560"/>
    </row>
    <row r="2561" spans="2:5" x14ac:dyDescent="0.25">
      <c r="B2561"/>
      <c r="C2561"/>
      <c r="D2561"/>
      <c r="E2561"/>
    </row>
    <row r="2562" spans="2:5" x14ac:dyDescent="0.25">
      <c r="B2562"/>
      <c r="C2562"/>
      <c r="D2562"/>
      <c r="E2562"/>
    </row>
    <row r="2563" spans="2:5" x14ac:dyDescent="0.25">
      <c r="B2563"/>
      <c r="C2563"/>
      <c r="D2563"/>
      <c r="E2563"/>
    </row>
    <row r="2564" spans="2:5" x14ac:dyDescent="0.25">
      <c r="B2564"/>
      <c r="C2564"/>
      <c r="D2564"/>
      <c r="E2564"/>
    </row>
    <row r="2565" spans="2:5" x14ac:dyDescent="0.25">
      <c r="B2565"/>
      <c r="C2565"/>
      <c r="D2565"/>
      <c r="E2565"/>
    </row>
    <row r="2566" spans="2:5" x14ac:dyDescent="0.25">
      <c r="B2566"/>
      <c r="C2566"/>
      <c r="D2566"/>
      <c r="E2566"/>
    </row>
    <row r="2567" spans="2:5" x14ac:dyDescent="0.25">
      <c r="B2567"/>
      <c r="C2567"/>
      <c r="D2567"/>
      <c r="E2567"/>
    </row>
    <row r="2568" spans="2:5" x14ac:dyDescent="0.25">
      <c r="B2568"/>
      <c r="C2568"/>
      <c r="D2568"/>
      <c r="E2568"/>
    </row>
    <row r="2569" spans="2:5" x14ac:dyDescent="0.25">
      <c r="B2569"/>
      <c r="C2569"/>
      <c r="D2569"/>
      <c r="E2569"/>
    </row>
    <row r="2570" spans="2:5" x14ac:dyDescent="0.25">
      <c r="B2570"/>
      <c r="C2570"/>
      <c r="D2570"/>
      <c r="E2570"/>
    </row>
    <row r="2571" spans="2:5" x14ac:dyDescent="0.25">
      <c r="B2571"/>
      <c r="C2571"/>
      <c r="D2571"/>
      <c r="E2571"/>
    </row>
    <row r="2572" spans="2:5" x14ac:dyDescent="0.25">
      <c r="B2572"/>
      <c r="C2572"/>
      <c r="D2572"/>
      <c r="E2572"/>
    </row>
    <row r="2573" spans="2:5" x14ac:dyDescent="0.25">
      <c r="B2573"/>
      <c r="C2573"/>
      <c r="D2573"/>
      <c r="E2573"/>
    </row>
    <row r="2574" spans="2:5" x14ac:dyDescent="0.25">
      <c r="B2574"/>
      <c r="C2574"/>
      <c r="D2574"/>
      <c r="E2574"/>
    </row>
    <row r="2575" spans="2:5" x14ac:dyDescent="0.25">
      <c r="B2575"/>
      <c r="C2575"/>
      <c r="D2575"/>
      <c r="E2575"/>
    </row>
    <row r="2576" spans="2:5" x14ac:dyDescent="0.25">
      <c r="B2576"/>
      <c r="C2576"/>
      <c r="D2576"/>
      <c r="E2576"/>
    </row>
    <row r="2577" spans="2:5" x14ac:dyDescent="0.25">
      <c r="B2577"/>
      <c r="C2577"/>
      <c r="D2577"/>
      <c r="E2577"/>
    </row>
    <row r="2578" spans="2:5" x14ac:dyDescent="0.25">
      <c r="B2578"/>
      <c r="C2578"/>
      <c r="D2578"/>
      <c r="E2578"/>
    </row>
    <row r="2579" spans="2:5" x14ac:dyDescent="0.25">
      <c r="B2579"/>
      <c r="C2579"/>
      <c r="D2579"/>
      <c r="E2579"/>
    </row>
    <row r="2580" spans="2:5" x14ac:dyDescent="0.25">
      <c r="B2580"/>
      <c r="C2580"/>
      <c r="D2580"/>
      <c r="E2580"/>
    </row>
    <row r="2581" spans="2:5" x14ac:dyDescent="0.25">
      <c r="B2581"/>
      <c r="C2581"/>
      <c r="D2581"/>
      <c r="E2581"/>
    </row>
    <row r="2582" spans="2:5" x14ac:dyDescent="0.25">
      <c r="B2582"/>
      <c r="C2582"/>
      <c r="D2582"/>
      <c r="E2582"/>
    </row>
    <row r="2583" spans="2:5" x14ac:dyDescent="0.25">
      <c r="B2583"/>
      <c r="C2583"/>
      <c r="D2583"/>
      <c r="E2583"/>
    </row>
    <row r="2584" spans="2:5" x14ac:dyDescent="0.25">
      <c r="B2584"/>
      <c r="C2584"/>
      <c r="D2584"/>
      <c r="E2584"/>
    </row>
    <row r="2585" spans="2:5" x14ac:dyDescent="0.25">
      <c r="B2585"/>
      <c r="C2585"/>
      <c r="D2585"/>
      <c r="E2585"/>
    </row>
    <row r="2586" spans="2:5" x14ac:dyDescent="0.25">
      <c r="B2586"/>
      <c r="C2586"/>
      <c r="D2586"/>
      <c r="E2586"/>
    </row>
    <row r="2587" spans="2:5" x14ac:dyDescent="0.25">
      <c r="B2587"/>
      <c r="C2587"/>
      <c r="D2587"/>
      <c r="E2587"/>
    </row>
    <row r="2588" spans="2:5" x14ac:dyDescent="0.25">
      <c r="B2588"/>
      <c r="C2588"/>
      <c r="D2588"/>
      <c r="E2588"/>
    </row>
    <row r="2589" spans="2:5" x14ac:dyDescent="0.25">
      <c r="B2589"/>
      <c r="C2589"/>
      <c r="D2589"/>
      <c r="E2589"/>
    </row>
    <row r="2590" spans="2:5" x14ac:dyDescent="0.25">
      <c r="B2590"/>
      <c r="C2590"/>
      <c r="D2590"/>
      <c r="E2590"/>
    </row>
    <row r="2591" spans="2:5" x14ac:dyDescent="0.25">
      <c r="B2591"/>
      <c r="C2591"/>
      <c r="D2591"/>
      <c r="E2591"/>
    </row>
    <row r="2592" spans="2:5" x14ac:dyDescent="0.25">
      <c r="B2592"/>
      <c r="C2592"/>
      <c r="D2592"/>
      <c r="E2592"/>
    </row>
    <row r="2593" spans="2:5" x14ac:dyDescent="0.25">
      <c r="B2593"/>
      <c r="C2593"/>
      <c r="D2593"/>
      <c r="E2593"/>
    </row>
    <row r="2594" spans="2:5" x14ac:dyDescent="0.25">
      <c r="B2594"/>
      <c r="C2594"/>
      <c r="D2594"/>
      <c r="E2594"/>
    </row>
    <row r="2595" spans="2:5" x14ac:dyDescent="0.25">
      <c r="B2595"/>
      <c r="C2595"/>
      <c r="D2595"/>
      <c r="E2595"/>
    </row>
    <row r="2596" spans="2:5" x14ac:dyDescent="0.25">
      <c r="B2596"/>
      <c r="C2596"/>
      <c r="D2596"/>
      <c r="E2596"/>
    </row>
    <row r="2597" spans="2:5" x14ac:dyDescent="0.25">
      <c r="B2597"/>
      <c r="C2597"/>
      <c r="D2597"/>
      <c r="E2597"/>
    </row>
    <row r="2598" spans="2:5" x14ac:dyDescent="0.25">
      <c r="B2598"/>
      <c r="C2598"/>
      <c r="D2598"/>
      <c r="E2598"/>
    </row>
    <row r="2599" spans="2:5" x14ac:dyDescent="0.25">
      <c r="B2599"/>
      <c r="C2599"/>
      <c r="D2599"/>
      <c r="E2599"/>
    </row>
    <row r="2600" spans="2:5" x14ac:dyDescent="0.25">
      <c r="B2600"/>
      <c r="C2600"/>
      <c r="D2600"/>
      <c r="E2600"/>
    </row>
    <row r="2601" spans="2:5" x14ac:dyDescent="0.25">
      <c r="B2601"/>
      <c r="C2601"/>
      <c r="D2601"/>
      <c r="E2601"/>
    </row>
    <row r="2602" spans="2:5" x14ac:dyDescent="0.25">
      <c r="B2602"/>
      <c r="C2602"/>
      <c r="D2602"/>
      <c r="E2602"/>
    </row>
    <row r="2603" spans="2:5" x14ac:dyDescent="0.25">
      <c r="B2603"/>
      <c r="C2603"/>
      <c r="D2603"/>
      <c r="E2603"/>
    </row>
    <row r="2604" spans="2:5" x14ac:dyDescent="0.25">
      <c r="B2604"/>
      <c r="C2604"/>
      <c r="D2604"/>
      <c r="E2604"/>
    </row>
    <row r="2605" spans="2:5" x14ac:dyDescent="0.25">
      <c r="B2605"/>
      <c r="C2605"/>
      <c r="D2605"/>
      <c r="E2605"/>
    </row>
    <row r="2606" spans="2:5" x14ac:dyDescent="0.25">
      <c r="B2606"/>
      <c r="C2606"/>
      <c r="D2606"/>
      <c r="E2606"/>
    </row>
    <row r="2607" spans="2:5" x14ac:dyDescent="0.25">
      <c r="B2607"/>
      <c r="C2607"/>
      <c r="D2607"/>
      <c r="E2607"/>
    </row>
    <row r="2608" spans="2:5" x14ac:dyDescent="0.25">
      <c r="B2608"/>
      <c r="C2608"/>
      <c r="D2608"/>
      <c r="E2608"/>
    </row>
    <row r="2609" spans="2:5" x14ac:dyDescent="0.25">
      <c r="B2609"/>
      <c r="C2609"/>
      <c r="D2609"/>
      <c r="E2609"/>
    </row>
    <row r="2610" spans="2:5" x14ac:dyDescent="0.25">
      <c r="B2610"/>
      <c r="C2610"/>
      <c r="D2610"/>
      <c r="E2610"/>
    </row>
    <row r="2611" spans="2:5" x14ac:dyDescent="0.25">
      <c r="B2611"/>
      <c r="C2611"/>
      <c r="D2611"/>
      <c r="E2611"/>
    </row>
    <row r="2612" spans="2:5" x14ac:dyDescent="0.25">
      <c r="B2612"/>
      <c r="C2612"/>
      <c r="D2612"/>
      <c r="E2612"/>
    </row>
    <row r="2613" spans="2:5" x14ac:dyDescent="0.25">
      <c r="B2613"/>
      <c r="C2613"/>
      <c r="D2613"/>
      <c r="E2613"/>
    </row>
    <row r="2614" spans="2:5" x14ac:dyDescent="0.25">
      <c r="B2614"/>
      <c r="C2614"/>
      <c r="D2614"/>
      <c r="E2614"/>
    </row>
    <row r="2615" spans="2:5" x14ac:dyDescent="0.25">
      <c r="B2615"/>
      <c r="C2615"/>
      <c r="D2615"/>
      <c r="E2615"/>
    </row>
    <row r="2616" spans="2:5" x14ac:dyDescent="0.25">
      <c r="B2616"/>
      <c r="C2616"/>
      <c r="D2616"/>
      <c r="E2616"/>
    </row>
    <row r="2617" spans="2:5" x14ac:dyDescent="0.25">
      <c r="B2617"/>
      <c r="C2617"/>
      <c r="D2617"/>
      <c r="E2617"/>
    </row>
    <row r="2618" spans="2:5" x14ac:dyDescent="0.25">
      <c r="B2618"/>
      <c r="C2618"/>
      <c r="D2618"/>
      <c r="E2618"/>
    </row>
    <row r="2619" spans="2:5" x14ac:dyDescent="0.25">
      <c r="B2619"/>
      <c r="C2619"/>
      <c r="D2619"/>
      <c r="E2619"/>
    </row>
    <row r="2620" spans="2:5" x14ac:dyDescent="0.25">
      <c r="B2620"/>
      <c r="C2620"/>
      <c r="D2620"/>
      <c r="E2620"/>
    </row>
    <row r="2621" spans="2:5" x14ac:dyDescent="0.25">
      <c r="B2621"/>
      <c r="C2621"/>
      <c r="D2621"/>
      <c r="E2621"/>
    </row>
    <row r="2622" spans="2:5" x14ac:dyDescent="0.25">
      <c r="B2622"/>
      <c r="C2622"/>
      <c r="D2622"/>
      <c r="E2622"/>
    </row>
    <row r="2623" spans="2:5" x14ac:dyDescent="0.25">
      <c r="B2623"/>
      <c r="C2623"/>
      <c r="D2623"/>
      <c r="E2623"/>
    </row>
    <row r="2624" spans="2:5" x14ac:dyDescent="0.25">
      <c r="B2624"/>
      <c r="C2624"/>
      <c r="D2624"/>
      <c r="E2624"/>
    </row>
    <row r="2625" spans="2:5" x14ac:dyDescent="0.25">
      <c r="B2625"/>
      <c r="C2625"/>
      <c r="D2625"/>
      <c r="E2625"/>
    </row>
    <row r="2626" spans="2:5" x14ac:dyDescent="0.25">
      <c r="B2626"/>
      <c r="C2626"/>
      <c r="D2626"/>
      <c r="E2626"/>
    </row>
    <row r="2627" spans="2:5" x14ac:dyDescent="0.25">
      <c r="B2627"/>
      <c r="C2627"/>
      <c r="D2627"/>
      <c r="E2627"/>
    </row>
    <row r="2628" spans="2:5" x14ac:dyDescent="0.25">
      <c r="B2628"/>
      <c r="C2628"/>
      <c r="D2628"/>
      <c r="E2628"/>
    </row>
    <row r="2629" spans="2:5" x14ac:dyDescent="0.25">
      <c r="B2629"/>
      <c r="C2629"/>
      <c r="D2629"/>
      <c r="E2629"/>
    </row>
    <row r="2630" spans="2:5" x14ac:dyDescent="0.25">
      <c r="B2630"/>
      <c r="C2630"/>
      <c r="D2630"/>
      <c r="E2630"/>
    </row>
    <row r="2631" spans="2:5" x14ac:dyDescent="0.25">
      <c r="B2631"/>
      <c r="C2631"/>
      <c r="D2631"/>
      <c r="E2631"/>
    </row>
    <row r="2632" spans="2:5" x14ac:dyDescent="0.25">
      <c r="B2632"/>
      <c r="C2632"/>
      <c r="D2632"/>
      <c r="E2632"/>
    </row>
    <row r="2633" spans="2:5" x14ac:dyDescent="0.25">
      <c r="B2633"/>
      <c r="C2633"/>
      <c r="D2633"/>
      <c r="E2633"/>
    </row>
    <row r="2634" spans="2:5" x14ac:dyDescent="0.25">
      <c r="B2634"/>
      <c r="C2634"/>
      <c r="D2634"/>
      <c r="E2634"/>
    </row>
    <row r="2635" spans="2:5" x14ac:dyDescent="0.25">
      <c r="B2635"/>
      <c r="C2635"/>
      <c r="D2635"/>
      <c r="E2635"/>
    </row>
    <row r="2636" spans="2:5" x14ac:dyDescent="0.25">
      <c r="B2636"/>
      <c r="C2636"/>
      <c r="D2636"/>
      <c r="E2636"/>
    </row>
    <row r="2637" spans="2:5" x14ac:dyDescent="0.25">
      <c r="B2637"/>
      <c r="C2637"/>
      <c r="D2637"/>
      <c r="E2637"/>
    </row>
    <row r="2638" spans="2:5" x14ac:dyDescent="0.25">
      <c r="B2638"/>
      <c r="C2638"/>
      <c r="D2638"/>
      <c r="E2638"/>
    </row>
    <row r="2639" spans="2:5" x14ac:dyDescent="0.25">
      <c r="B2639"/>
      <c r="C2639"/>
      <c r="D2639"/>
      <c r="E2639"/>
    </row>
    <row r="2640" spans="2:5" x14ac:dyDescent="0.25">
      <c r="B2640"/>
      <c r="C2640"/>
      <c r="D2640"/>
      <c r="E2640"/>
    </row>
    <row r="2641" spans="2:5" x14ac:dyDescent="0.25">
      <c r="B2641"/>
      <c r="C2641"/>
      <c r="D2641"/>
      <c r="E2641"/>
    </row>
    <row r="2642" spans="2:5" x14ac:dyDescent="0.25">
      <c r="B2642"/>
      <c r="C2642"/>
      <c r="D2642"/>
      <c r="E2642"/>
    </row>
    <row r="2643" spans="2:5" x14ac:dyDescent="0.25">
      <c r="B2643"/>
      <c r="C2643"/>
      <c r="D2643"/>
      <c r="E2643"/>
    </row>
    <row r="2644" spans="2:5" x14ac:dyDescent="0.25">
      <c r="B2644"/>
      <c r="C2644"/>
      <c r="D2644"/>
      <c r="E2644"/>
    </row>
    <row r="2645" spans="2:5" x14ac:dyDescent="0.25">
      <c r="B2645"/>
      <c r="C2645"/>
      <c r="D2645"/>
      <c r="E2645"/>
    </row>
    <row r="2646" spans="2:5" x14ac:dyDescent="0.25">
      <c r="B2646"/>
      <c r="C2646"/>
      <c r="D2646"/>
      <c r="E2646"/>
    </row>
    <row r="2647" spans="2:5" x14ac:dyDescent="0.25">
      <c r="B2647"/>
      <c r="C2647"/>
      <c r="D2647"/>
      <c r="E2647"/>
    </row>
    <row r="2648" spans="2:5" x14ac:dyDescent="0.25">
      <c r="B2648"/>
      <c r="C2648"/>
      <c r="D2648"/>
      <c r="E2648"/>
    </row>
    <row r="2649" spans="2:5" x14ac:dyDescent="0.25">
      <c r="B2649"/>
      <c r="C2649"/>
      <c r="D2649"/>
      <c r="E2649"/>
    </row>
    <row r="2650" spans="2:5" x14ac:dyDescent="0.25">
      <c r="B2650"/>
      <c r="C2650"/>
      <c r="D2650"/>
      <c r="E2650"/>
    </row>
    <row r="2651" spans="2:5" x14ac:dyDescent="0.25">
      <c r="B2651"/>
      <c r="C2651"/>
      <c r="D2651"/>
      <c r="E2651"/>
    </row>
    <row r="2652" spans="2:5" x14ac:dyDescent="0.25">
      <c r="B2652"/>
      <c r="C2652"/>
      <c r="D2652"/>
      <c r="E2652"/>
    </row>
    <row r="2653" spans="2:5" x14ac:dyDescent="0.25">
      <c r="B2653"/>
      <c r="C2653"/>
      <c r="D2653"/>
      <c r="E2653"/>
    </row>
    <row r="2654" spans="2:5" x14ac:dyDescent="0.25">
      <c r="B2654"/>
      <c r="C2654"/>
      <c r="D2654"/>
      <c r="E2654"/>
    </row>
    <row r="2655" spans="2:5" x14ac:dyDescent="0.25">
      <c r="B2655"/>
      <c r="C2655"/>
      <c r="D2655"/>
      <c r="E2655"/>
    </row>
    <row r="2656" spans="2:5" x14ac:dyDescent="0.25">
      <c r="B2656"/>
      <c r="C2656"/>
      <c r="D2656"/>
      <c r="E2656"/>
    </row>
    <row r="2657" spans="2:5" x14ac:dyDescent="0.25">
      <c r="B2657"/>
      <c r="C2657"/>
      <c r="D2657"/>
      <c r="E2657"/>
    </row>
    <row r="2658" spans="2:5" x14ac:dyDescent="0.25">
      <c r="B2658"/>
      <c r="C2658"/>
      <c r="D2658"/>
      <c r="E2658"/>
    </row>
    <row r="2659" spans="2:5" x14ac:dyDescent="0.25">
      <c r="B2659"/>
      <c r="C2659"/>
      <c r="D2659"/>
      <c r="E2659"/>
    </row>
    <row r="2660" spans="2:5" x14ac:dyDescent="0.25">
      <c r="B2660"/>
      <c r="C2660"/>
      <c r="D2660"/>
      <c r="E2660"/>
    </row>
    <row r="2661" spans="2:5" x14ac:dyDescent="0.25">
      <c r="B2661"/>
      <c r="C2661"/>
      <c r="D2661"/>
      <c r="E2661"/>
    </row>
    <row r="2662" spans="2:5" x14ac:dyDescent="0.25">
      <c r="B2662"/>
      <c r="C2662"/>
      <c r="D2662"/>
      <c r="E2662"/>
    </row>
    <row r="2663" spans="2:5" x14ac:dyDescent="0.25">
      <c r="B2663"/>
      <c r="C2663"/>
      <c r="D2663"/>
      <c r="E2663"/>
    </row>
    <row r="2664" spans="2:5" x14ac:dyDescent="0.25">
      <c r="B2664"/>
      <c r="C2664"/>
      <c r="D2664"/>
      <c r="E2664"/>
    </row>
    <row r="2665" spans="2:5" x14ac:dyDescent="0.25">
      <c r="B2665"/>
      <c r="C2665"/>
      <c r="D2665"/>
      <c r="E2665"/>
    </row>
    <row r="2666" spans="2:5" x14ac:dyDescent="0.25">
      <c r="B2666"/>
      <c r="C2666"/>
      <c r="D2666"/>
      <c r="E2666"/>
    </row>
    <row r="2667" spans="2:5" x14ac:dyDescent="0.25">
      <c r="B2667"/>
      <c r="C2667"/>
      <c r="D2667"/>
      <c r="E2667"/>
    </row>
    <row r="2668" spans="2:5" x14ac:dyDescent="0.25">
      <c r="B2668"/>
      <c r="C2668"/>
      <c r="D2668"/>
      <c r="E2668"/>
    </row>
    <row r="2669" spans="2:5" x14ac:dyDescent="0.25">
      <c r="B2669"/>
      <c r="C2669"/>
      <c r="D2669"/>
      <c r="E2669"/>
    </row>
    <row r="2670" spans="2:5" x14ac:dyDescent="0.25">
      <c r="B2670"/>
      <c r="C2670"/>
      <c r="D2670"/>
      <c r="E2670"/>
    </row>
    <row r="2671" spans="2:5" x14ac:dyDescent="0.25">
      <c r="B2671"/>
      <c r="C2671"/>
      <c r="D2671"/>
      <c r="E2671"/>
    </row>
    <row r="2672" spans="2:5" x14ac:dyDescent="0.25">
      <c r="B2672"/>
      <c r="C2672"/>
      <c r="D2672"/>
      <c r="E2672"/>
    </row>
    <row r="2673" spans="2:5" x14ac:dyDescent="0.25">
      <c r="B2673"/>
      <c r="C2673"/>
      <c r="D2673"/>
      <c r="E2673"/>
    </row>
    <row r="2674" spans="2:5" x14ac:dyDescent="0.25">
      <c r="B2674"/>
      <c r="C2674"/>
      <c r="D2674"/>
      <c r="E2674"/>
    </row>
    <row r="2675" spans="2:5" x14ac:dyDescent="0.25">
      <c r="B2675"/>
      <c r="C2675"/>
      <c r="D2675"/>
      <c r="E2675"/>
    </row>
    <row r="2676" spans="2:5" x14ac:dyDescent="0.25">
      <c r="B2676"/>
      <c r="C2676"/>
      <c r="D2676"/>
      <c r="E2676"/>
    </row>
    <row r="2677" spans="2:5" x14ac:dyDescent="0.25">
      <c r="B2677"/>
      <c r="C2677"/>
      <c r="D2677"/>
      <c r="E2677"/>
    </row>
    <row r="2678" spans="2:5" x14ac:dyDescent="0.25">
      <c r="B2678"/>
      <c r="C2678"/>
      <c r="D2678"/>
      <c r="E2678"/>
    </row>
    <row r="2679" spans="2:5" x14ac:dyDescent="0.25">
      <c r="B2679"/>
      <c r="C2679"/>
      <c r="D2679"/>
      <c r="E2679"/>
    </row>
    <row r="2680" spans="2:5" x14ac:dyDescent="0.25">
      <c r="B2680"/>
      <c r="C2680"/>
      <c r="D2680"/>
      <c r="E2680"/>
    </row>
    <row r="2681" spans="2:5" x14ac:dyDescent="0.25">
      <c r="B2681"/>
      <c r="C2681"/>
      <c r="D2681"/>
      <c r="E2681"/>
    </row>
    <row r="2682" spans="2:5" x14ac:dyDescent="0.25">
      <c r="B2682"/>
      <c r="C2682"/>
      <c r="D2682"/>
      <c r="E2682"/>
    </row>
    <row r="2683" spans="2:5" x14ac:dyDescent="0.25">
      <c r="B2683"/>
      <c r="C2683"/>
      <c r="D2683"/>
      <c r="E2683"/>
    </row>
    <row r="2684" spans="2:5" x14ac:dyDescent="0.25">
      <c r="B2684"/>
      <c r="C2684"/>
      <c r="D2684"/>
      <c r="E2684"/>
    </row>
    <row r="2685" spans="2:5" x14ac:dyDescent="0.25">
      <c r="B2685"/>
      <c r="C2685"/>
      <c r="D2685"/>
      <c r="E2685"/>
    </row>
    <row r="2686" spans="2:5" x14ac:dyDescent="0.25">
      <c r="B2686"/>
      <c r="C2686"/>
      <c r="D2686"/>
      <c r="E2686"/>
    </row>
    <row r="2687" spans="2:5" x14ac:dyDescent="0.25">
      <c r="B2687"/>
      <c r="C2687"/>
      <c r="D2687"/>
      <c r="E2687"/>
    </row>
    <row r="2688" spans="2:5" x14ac:dyDescent="0.25">
      <c r="B2688"/>
      <c r="C2688"/>
      <c r="D2688"/>
      <c r="E2688"/>
    </row>
    <row r="2689" spans="2:5" x14ac:dyDescent="0.25">
      <c r="B2689"/>
      <c r="C2689"/>
      <c r="D2689"/>
      <c r="E2689"/>
    </row>
    <row r="2690" spans="2:5" x14ac:dyDescent="0.25">
      <c r="B2690"/>
      <c r="C2690"/>
      <c r="D2690"/>
      <c r="E2690"/>
    </row>
    <row r="2691" spans="2:5" x14ac:dyDescent="0.25">
      <c r="B2691"/>
      <c r="C2691"/>
      <c r="D2691"/>
      <c r="E2691"/>
    </row>
    <row r="2692" spans="2:5" x14ac:dyDescent="0.25">
      <c r="B2692"/>
      <c r="C2692"/>
      <c r="D2692"/>
      <c r="E2692"/>
    </row>
    <row r="2693" spans="2:5" x14ac:dyDescent="0.25">
      <c r="B2693"/>
      <c r="C2693"/>
      <c r="D2693"/>
      <c r="E2693"/>
    </row>
    <row r="2694" spans="2:5" x14ac:dyDescent="0.25">
      <c r="B2694"/>
      <c r="C2694"/>
      <c r="D2694"/>
      <c r="E2694"/>
    </row>
    <row r="2695" spans="2:5" x14ac:dyDescent="0.25">
      <c r="B2695"/>
      <c r="C2695"/>
      <c r="D2695"/>
      <c r="E2695"/>
    </row>
    <row r="2696" spans="2:5" x14ac:dyDescent="0.25">
      <c r="B2696"/>
      <c r="C2696"/>
      <c r="D2696"/>
      <c r="E2696"/>
    </row>
    <row r="2697" spans="2:5" x14ac:dyDescent="0.25">
      <c r="B2697"/>
      <c r="C2697"/>
      <c r="D2697"/>
      <c r="E2697"/>
    </row>
    <row r="2698" spans="2:5" x14ac:dyDescent="0.25">
      <c r="B2698"/>
      <c r="C2698"/>
      <c r="D2698"/>
      <c r="E2698"/>
    </row>
    <row r="2699" spans="2:5" x14ac:dyDescent="0.25">
      <c r="B2699"/>
      <c r="C2699"/>
      <c r="D2699"/>
      <c r="E2699"/>
    </row>
    <row r="2700" spans="2:5" x14ac:dyDescent="0.25">
      <c r="B2700"/>
      <c r="C2700"/>
      <c r="D2700"/>
      <c r="E2700"/>
    </row>
    <row r="2701" spans="2:5" x14ac:dyDescent="0.25">
      <c r="B2701"/>
      <c r="C2701"/>
      <c r="D2701"/>
      <c r="E2701"/>
    </row>
    <row r="2702" spans="2:5" x14ac:dyDescent="0.25">
      <c r="B2702"/>
      <c r="C2702"/>
      <c r="D2702"/>
      <c r="E2702"/>
    </row>
    <row r="2703" spans="2:5" x14ac:dyDescent="0.25">
      <c r="B2703"/>
      <c r="C2703"/>
      <c r="D2703"/>
      <c r="E2703"/>
    </row>
    <row r="2704" spans="2:5" x14ac:dyDescent="0.25">
      <c r="B2704"/>
      <c r="C2704"/>
      <c r="D2704"/>
      <c r="E2704"/>
    </row>
    <row r="2705" spans="2:5" x14ac:dyDescent="0.25">
      <c r="B2705"/>
      <c r="C2705"/>
      <c r="D2705"/>
      <c r="E2705"/>
    </row>
    <row r="2706" spans="2:5" x14ac:dyDescent="0.25">
      <c r="B2706"/>
      <c r="C2706"/>
      <c r="D2706"/>
      <c r="E2706"/>
    </row>
    <row r="2707" spans="2:5" x14ac:dyDescent="0.25">
      <c r="B2707"/>
      <c r="C2707"/>
      <c r="D2707"/>
      <c r="E2707"/>
    </row>
    <row r="2708" spans="2:5" x14ac:dyDescent="0.25">
      <c r="B2708"/>
      <c r="C2708"/>
      <c r="D2708"/>
      <c r="E2708"/>
    </row>
    <row r="2709" spans="2:5" x14ac:dyDescent="0.25">
      <c r="B2709"/>
      <c r="C2709"/>
      <c r="D2709"/>
      <c r="E2709"/>
    </row>
    <row r="2710" spans="2:5" x14ac:dyDescent="0.25">
      <c r="B2710"/>
      <c r="C2710"/>
      <c r="D2710"/>
      <c r="E2710"/>
    </row>
    <row r="2711" spans="2:5" x14ac:dyDescent="0.25">
      <c r="B2711"/>
      <c r="C2711"/>
      <c r="D2711"/>
      <c r="E2711"/>
    </row>
    <row r="2712" spans="2:5" x14ac:dyDescent="0.25">
      <c r="B2712"/>
      <c r="C2712"/>
      <c r="D2712"/>
      <c r="E2712"/>
    </row>
    <row r="2713" spans="2:5" x14ac:dyDescent="0.25">
      <c r="B2713"/>
      <c r="C2713"/>
      <c r="D2713"/>
      <c r="E2713"/>
    </row>
    <row r="2714" spans="2:5" x14ac:dyDescent="0.25">
      <c r="B2714"/>
      <c r="C2714"/>
      <c r="D2714"/>
      <c r="E2714"/>
    </row>
    <row r="2715" spans="2:5" x14ac:dyDescent="0.25">
      <c r="B2715"/>
      <c r="C2715"/>
      <c r="D2715"/>
      <c r="E2715"/>
    </row>
    <row r="2716" spans="2:5" x14ac:dyDescent="0.25">
      <c r="B2716"/>
      <c r="C2716"/>
      <c r="D2716"/>
      <c r="E2716"/>
    </row>
    <row r="2717" spans="2:5" x14ac:dyDescent="0.25">
      <c r="B2717"/>
      <c r="C2717"/>
      <c r="D2717"/>
      <c r="E2717"/>
    </row>
    <row r="2718" spans="2:5" x14ac:dyDescent="0.25">
      <c r="B2718"/>
      <c r="C2718"/>
      <c r="D2718"/>
      <c r="E2718"/>
    </row>
    <row r="2719" spans="2:5" x14ac:dyDescent="0.25">
      <c r="B2719"/>
      <c r="C2719"/>
      <c r="D2719"/>
      <c r="E2719"/>
    </row>
    <row r="2720" spans="2:5" x14ac:dyDescent="0.25">
      <c r="B2720"/>
      <c r="C2720"/>
      <c r="D2720"/>
      <c r="E2720"/>
    </row>
    <row r="2721" spans="2:5" x14ac:dyDescent="0.25">
      <c r="B2721"/>
      <c r="C2721"/>
      <c r="D2721"/>
      <c r="E2721"/>
    </row>
    <row r="2722" spans="2:5" x14ac:dyDescent="0.25">
      <c r="B2722"/>
      <c r="C2722"/>
      <c r="D2722"/>
      <c r="E2722"/>
    </row>
    <row r="2723" spans="2:5" x14ac:dyDescent="0.25">
      <c r="B2723"/>
      <c r="C2723"/>
      <c r="D2723"/>
      <c r="E2723"/>
    </row>
    <row r="2724" spans="2:5" x14ac:dyDescent="0.25">
      <c r="B2724"/>
      <c r="C2724"/>
      <c r="D2724"/>
      <c r="E2724"/>
    </row>
    <row r="2725" spans="2:5" x14ac:dyDescent="0.25">
      <c r="B2725"/>
      <c r="C2725"/>
      <c r="D2725"/>
      <c r="E2725"/>
    </row>
    <row r="2726" spans="2:5" x14ac:dyDescent="0.25">
      <c r="B2726"/>
      <c r="C2726"/>
      <c r="D2726"/>
      <c r="E2726"/>
    </row>
    <row r="2727" spans="2:5" x14ac:dyDescent="0.25">
      <c r="B2727"/>
      <c r="C2727"/>
      <c r="D2727"/>
      <c r="E2727"/>
    </row>
    <row r="2728" spans="2:5" x14ac:dyDescent="0.25">
      <c r="B2728"/>
      <c r="C2728"/>
      <c r="D2728"/>
      <c r="E2728"/>
    </row>
    <row r="2729" spans="2:5" x14ac:dyDescent="0.25">
      <c r="B2729"/>
      <c r="C2729"/>
      <c r="D2729"/>
      <c r="E2729"/>
    </row>
    <row r="2730" spans="2:5" x14ac:dyDescent="0.25">
      <c r="B2730"/>
      <c r="C2730"/>
      <c r="D2730"/>
      <c r="E2730"/>
    </row>
    <row r="2731" spans="2:5" x14ac:dyDescent="0.25">
      <c r="B2731"/>
      <c r="C2731"/>
      <c r="D2731"/>
      <c r="E2731"/>
    </row>
    <row r="2732" spans="2:5" x14ac:dyDescent="0.25">
      <c r="B2732"/>
      <c r="C2732"/>
      <c r="D2732"/>
      <c r="E2732"/>
    </row>
    <row r="2733" spans="2:5" x14ac:dyDescent="0.25">
      <c r="B2733"/>
      <c r="C2733"/>
      <c r="D2733"/>
      <c r="E2733"/>
    </row>
    <row r="2734" spans="2:5" x14ac:dyDescent="0.25">
      <c r="B2734"/>
      <c r="C2734"/>
      <c r="D2734"/>
      <c r="E2734"/>
    </row>
    <row r="2735" spans="2:5" x14ac:dyDescent="0.25">
      <c r="B2735"/>
      <c r="C2735"/>
      <c r="D2735"/>
      <c r="E2735"/>
    </row>
    <row r="2736" spans="2:5" x14ac:dyDescent="0.25">
      <c r="B2736"/>
      <c r="C2736"/>
      <c r="D2736"/>
      <c r="E2736"/>
    </row>
    <row r="2737" spans="2:5" x14ac:dyDescent="0.25">
      <c r="B2737"/>
      <c r="C2737"/>
      <c r="D2737"/>
      <c r="E2737"/>
    </row>
    <row r="2738" spans="2:5" x14ac:dyDescent="0.25">
      <c r="B2738"/>
      <c r="C2738"/>
      <c r="D2738"/>
      <c r="E2738"/>
    </row>
    <row r="2739" spans="2:5" x14ac:dyDescent="0.25">
      <c r="B2739"/>
      <c r="C2739"/>
      <c r="D2739"/>
      <c r="E2739"/>
    </row>
    <row r="2740" spans="2:5" x14ac:dyDescent="0.25">
      <c r="B2740"/>
      <c r="C2740"/>
      <c r="D2740"/>
      <c r="E2740"/>
    </row>
    <row r="2741" spans="2:5" x14ac:dyDescent="0.25">
      <c r="B2741"/>
      <c r="C2741"/>
      <c r="D2741"/>
      <c r="E2741"/>
    </row>
    <row r="2742" spans="2:5" x14ac:dyDescent="0.25">
      <c r="B2742"/>
      <c r="C2742"/>
      <c r="D2742"/>
      <c r="E2742"/>
    </row>
    <row r="2743" spans="2:5" x14ac:dyDescent="0.25">
      <c r="B2743"/>
      <c r="C2743"/>
      <c r="D2743"/>
      <c r="E2743"/>
    </row>
    <row r="2744" spans="2:5" x14ac:dyDescent="0.25">
      <c r="B2744"/>
      <c r="C2744"/>
      <c r="D2744"/>
      <c r="E2744"/>
    </row>
    <row r="2745" spans="2:5" x14ac:dyDescent="0.25">
      <c r="B2745"/>
      <c r="C2745"/>
      <c r="D2745"/>
      <c r="E2745"/>
    </row>
    <row r="2746" spans="2:5" x14ac:dyDescent="0.25">
      <c r="B2746"/>
      <c r="C2746"/>
      <c r="D2746"/>
      <c r="E2746"/>
    </row>
    <row r="2747" spans="2:5" x14ac:dyDescent="0.25">
      <c r="B2747"/>
      <c r="C2747"/>
      <c r="D2747"/>
      <c r="E2747"/>
    </row>
    <row r="2748" spans="2:5" x14ac:dyDescent="0.25">
      <c r="B2748"/>
      <c r="C2748"/>
      <c r="D2748"/>
      <c r="E2748"/>
    </row>
    <row r="2749" spans="2:5" x14ac:dyDescent="0.25">
      <c r="B2749"/>
      <c r="C2749"/>
      <c r="D2749"/>
      <c r="E2749"/>
    </row>
    <row r="2750" spans="2:5" x14ac:dyDescent="0.25">
      <c r="B2750"/>
      <c r="C2750"/>
      <c r="D2750"/>
      <c r="E2750"/>
    </row>
    <row r="2751" spans="2:5" x14ac:dyDescent="0.25">
      <c r="B2751"/>
      <c r="C2751"/>
      <c r="D2751"/>
      <c r="E2751"/>
    </row>
    <row r="2752" spans="2:5" x14ac:dyDescent="0.25">
      <c r="B2752"/>
      <c r="C2752"/>
      <c r="D2752"/>
      <c r="E2752"/>
    </row>
    <row r="2753" spans="2:5" x14ac:dyDescent="0.25">
      <c r="B2753"/>
      <c r="C2753"/>
      <c r="D2753"/>
      <c r="E2753"/>
    </row>
    <row r="2754" spans="2:5" x14ac:dyDescent="0.25">
      <c r="B2754"/>
      <c r="C2754"/>
      <c r="D2754"/>
      <c r="E2754"/>
    </row>
    <row r="2755" spans="2:5" x14ac:dyDescent="0.25">
      <c r="B2755"/>
      <c r="C2755"/>
      <c r="D2755"/>
      <c r="E2755"/>
    </row>
    <row r="2756" spans="2:5" x14ac:dyDescent="0.25">
      <c r="B2756"/>
      <c r="C2756"/>
      <c r="D2756"/>
      <c r="E2756"/>
    </row>
    <row r="2757" spans="2:5" x14ac:dyDescent="0.25">
      <c r="B2757"/>
      <c r="C2757"/>
      <c r="D2757"/>
      <c r="E2757"/>
    </row>
    <row r="2758" spans="2:5" x14ac:dyDescent="0.25">
      <c r="B2758"/>
      <c r="C2758"/>
      <c r="D2758"/>
      <c r="E2758"/>
    </row>
    <row r="2759" spans="2:5" x14ac:dyDescent="0.25">
      <c r="B2759"/>
      <c r="C2759"/>
      <c r="D2759"/>
      <c r="E2759"/>
    </row>
    <row r="2760" spans="2:5" x14ac:dyDescent="0.25">
      <c r="B2760"/>
      <c r="C2760"/>
      <c r="D2760"/>
      <c r="E2760"/>
    </row>
    <row r="2761" spans="2:5" x14ac:dyDescent="0.25">
      <c r="B2761"/>
      <c r="C2761"/>
      <c r="D2761"/>
      <c r="E2761"/>
    </row>
    <row r="2762" spans="2:5" x14ac:dyDescent="0.25">
      <c r="B2762"/>
      <c r="C2762"/>
      <c r="D2762"/>
      <c r="E2762"/>
    </row>
    <row r="2763" spans="2:5" x14ac:dyDescent="0.25">
      <c r="B2763"/>
      <c r="C2763"/>
      <c r="D2763"/>
      <c r="E2763"/>
    </row>
    <row r="2764" spans="2:5" x14ac:dyDescent="0.25">
      <c r="B2764"/>
      <c r="C2764"/>
      <c r="D2764"/>
      <c r="E2764"/>
    </row>
    <row r="2765" spans="2:5" x14ac:dyDescent="0.25">
      <c r="B2765"/>
      <c r="C2765"/>
      <c r="D2765"/>
      <c r="E2765"/>
    </row>
    <row r="2766" spans="2:5" x14ac:dyDescent="0.25">
      <c r="B2766"/>
      <c r="C2766"/>
      <c r="D2766"/>
      <c r="E2766"/>
    </row>
    <row r="2767" spans="2:5" x14ac:dyDescent="0.25">
      <c r="B2767"/>
      <c r="C2767"/>
      <c r="D2767"/>
      <c r="E2767"/>
    </row>
    <row r="2768" spans="2:5" x14ac:dyDescent="0.25">
      <c r="B2768"/>
      <c r="C2768"/>
      <c r="D2768"/>
      <c r="E2768"/>
    </row>
    <row r="2769" spans="2:5" x14ac:dyDescent="0.25">
      <c r="B2769"/>
      <c r="C2769"/>
      <c r="D2769"/>
      <c r="E2769"/>
    </row>
    <row r="2770" spans="2:5" x14ac:dyDescent="0.25">
      <c r="B2770"/>
      <c r="C2770"/>
      <c r="D2770"/>
      <c r="E2770"/>
    </row>
    <row r="2771" spans="2:5" x14ac:dyDescent="0.25">
      <c r="B2771"/>
      <c r="C2771"/>
      <c r="D2771"/>
      <c r="E2771"/>
    </row>
    <row r="2772" spans="2:5" x14ac:dyDescent="0.25">
      <c r="B2772"/>
      <c r="C2772"/>
      <c r="D2772"/>
      <c r="E2772"/>
    </row>
    <row r="2773" spans="2:5" x14ac:dyDescent="0.25">
      <c r="B2773"/>
      <c r="C2773"/>
      <c r="D2773"/>
      <c r="E2773"/>
    </row>
    <row r="2774" spans="2:5" x14ac:dyDescent="0.25">
      <c r="B2774"/>
      <c r="C2774"/>
      <c r="D2774"/>
      <c r="E2774"/>
    </row>
    <row r="2775" spans="2:5" x14ac:dyDescent="0.25">
      <c r="B2775"/>
      <c r="C2775"/>
      <c r="D2775"/>
      <c r="E2775"/>
    </row>
    <row r="2776" spans="2:5" x14ac:dyDescent="0.25">
      <c r="B2776"/>
      <c r="C2776"/>
      <c r="D2776"/>
      <c r="E2776"/>
    </row>
    <row r="2777" spans="2:5" x14ac:dyDescent="0.25">
      <c r="B2777"/>
      <c r="C2777"/>
      <c r="D2777"/>
      <c r="E2777"/>
    </row>
    <row r="2778" spans="2:5" x14ac:dyDescent="0.25">
      <c r="B2778"/>
      <c r="C2778"/>
      <c r="D2778"/>
      <c r="E2778"/>
    </row>
    <row r="2779" spans="2:5" x14ac:dyDescent="0.25">
      <c r="B2779"/>
      <c r="C2779"/>
      <c r="D2779"/>
      <c r="E2779"/>
    </row>
    <row r="2780" spans="2:5" x14ac:dyDescent="0.25">
      <c r="B2780"/>
      <c r="C2780"/>
      <c r="D2780"/>
      <c r="E2780"/>
    </row>
    <row r="2781" spans="2:5" x14ac:dyDescent="0.25">
      <c r="B2781"/>
      <c r="C2781"/>
      <c r="D2781"/>
      <c r="E2781"/>
    </row>
    <row r="2782" spans="2:5" x14ac:dyDescent="0.25">
      <c r="B2782"/>
      <c r="C2782"/>
      <c r="D2782"/>
      <c r="E2782"/>
    </row>
    <row r="2783" spans="2:5" x14ac:dyDescent="0.25">
      <c r="B2783"/>
      <c r="C2783"/>
      <c r="D2783"/>
      <c r="E2783"/>
    </row>
    <row r="2784" spans="2:5" x14ac:dyDescent="0.25">
      <c r="B2784"/>
      <c r="C2784"/>
      <c r="D2784"/>
      <c r="E2784"/>
    </row>
    <row r="2785" spans="2:5" x14ac:dyDescent="0.25">
      <c r="B2785"/>
      <c r="C2785"/>
      <c r="D2785"/>
      <c r="E2785"/>
    </row>
    <row r="2786" spans="2:5" x14ac:dyDescent="0.25">
      <c r="B2786"/>
      <c r="C2786"/>
      <c r="D2786"/>
      <c r="E2786"/>
    </row>
    <row r="2787" spans="2:5" x14ac:dyDescent="0.25">
      <c r="B2787"/>
      <c r="C2787"/>
      <c r="D2787"/>
      <c r="E2787"/>
    </row>
    <row r="2788" spans="2:5" x14ac:dyDescent="0.25">
      <c r="B2788"/>
      <c r="C2788"/>
      <c r="D2788"/>
      <c r="E2788"/>
    </row>
    <row r="2789" spans="2:5" x14ac:dyDescent="0.25">
      <c r="B2789"/>
      <c r="C2789"/>
      <c r="D2789"/>
      <c r="E2789"/>
    </row>
    <row r="2790" spans="2:5" x14ac:dyDescent="0.25">
      <c r="B2790"/>
      <c r="C2790"/>
      <c r="D2790"/>
      <c r="E2790"/>
    </row>
    <row r="2791" spans="2:5" x14ac:dyDescent="0.25">
      <c r="B2791"/>
      <c r="C2791"/>
      <c r="D2791"/>
      <c r="E2791"/>
    </row>
    <row r="2792" spans="2:5" x14ac:dyDescent="0.25">
      <c r="B2792"/>
      <c r="C2792"/>
      <c r="D2792"/>
      <c r="E2792"/>
    </row>
    <row r="2793" spans="2:5" x14ac:dyDescent="0.25">
      <c r="B2793"/>
      <c r="C2793"/>
      <c r="D2793"/>
      <c r="E2793"/>
    </row>
    <row r="2794" spans="2:5" x14ac:dyDescent="0.25">
      <c r="B2794"/>
      <c r="C2794"/>
      <c r="D2794"/>
      <c r="E2794"/>
    </row>
    <row r="2795" spans="2:5" x14ac:dyDescent="0.25">
      <c r="B2795"/>
      <c r="C2795"/>
      <c r="D2795"/>
      <c r="E2795"/>
    </row>
    <row r="2796" spans="2:5" x14ac:dyDescent="0.25">
      <c r="B2796"/>
      <c r="C2796"/>
      <c r="D2796"/>
      <c r="E2796"/>
    </row>
    <row r="2797" spans="2:5" x14ac:dyDescent="0.25">
      <c r="B2797"/>
      <c r="C2797"/>
      <c r="D2797"/>
      <c r="E2797"/>
    </row>
    <row r="2798" spans="2:5" x14ac:dyDescent="0.25">
      <c r="B2798"/>
      <c r="C2798"/>
      <c r="D2798"/>
      <c r="E2798"/>
    </row>
    <row r="2799" spans="2:5" x14ac:dyDescent="0.25">
      <c r="B2799"/>
      <c r="C2799"/>
      <c r="D2799"/>
      <c r="E2799"/>
    </row>
    <row r="2800" spans="2:5" x14ac:dyDescent="0.25">
      <c r="B2800"/>
      <c r="C2800"/>
      <c r="D2800"/>
      <c r="E2800"/>
    </row>
    <row r="2801" spans="2:5" x14ac:dyDescent="0.25">
      <c r="B2801"/>
      <c r="C2801"/>
      <c r="D2801"/>
      <c r="E2801"/>
    </row>
    <row r="2802" spans="2:5" x14ac:dyDescent="0.25">
      <c r="B2802"/>
      <c r="C2802"/>
      <c r="D2802"/>
      <c r="E2802"/>
    </row>
    <row r="2803" spans="2:5" x14ac:dyDescent="0.25">
      <c r="B2803"/>
      <c r="C2803"/>
      <c r="D2803"/>
      <c r="E2803"/>
    </row>
    <row r="2804" spans="2:5" x14ac:dyDescent="0.25">
      <c r="B2804"/>
      <c r="C2804"/>
      <c r="D2804"/>
      <c r="E2804"/>
    </row>
    <row r="2805" spans="2:5" x14ac:dyDescent="0.25">
      <c r="B2805"/>
      <c r="C2805"/>
      <c r="D2805"/>
      <c r="E2805"/>
    </row>
    <row r="2806" spans="2:5" x14ac:dyDescent="0.25">
      <c r="B2806"/>
      <c r="C2806"/>
      <c r="D2806"/>
      <c r="E2806"/>
    </row>
    <row r="2807" spans="2:5" x14ac:dyDescent="0.25">
      <c r="B2807"/>
      <c r="C2807"/>
      <c r="D2807"/>
      <c r="E2807"/>
    </row>
    <row r="2808" spans="2:5" x14ac:dyDescent="0.25">
      <c r="B2808"/>
      <c r="C2808"/>
      <c r="D2808"/>
      <c r="E2808"/>
    </row>
    <row r="2809" spans="2:5" x14ac:dyDescent="0.25">
      <c r="B2809"/>
      <c r="C2809"/>
      <c r="D2809"/>
      <c r="E2809"/>
    </row>
    <row r="2810" spans="2:5" x14ac:dyDescent="0.25">
      <c r="B2810"/>
      <c r="C2810"/>
      <c r="D2810"/>
      <c r="E2810"/>
    </row>
    <row r="2811" spans="2:5" x14ac:dyDescent="0.25">
      <c r="B2811"/>
      <c r="C2811"/>
      <c r="D2811"/>
      <c r="E2811"/>
    </row>
    <row r="2812" spans="2:5" x14ac:dyDescent="0.25">
      <c r="B2812"/>
      <c r="C2812"/>
      <c r="D2812"/>
      <c r="E2812"/>
    </row>
    <row r="2813" spans="2:5" x14ac:dyDescent="0.25">
      <c r="B2813"/>
      <c r="C2813"/>
      <c r="D2813"/>
      <c r="E2813"/>
    </row>
    <row r="2814" spans="2:5" x14ac:dyDescent="0.25">
      <c r="B2814"/>
      <c r="C2814"/>
      <c r="D2814"/>
      <c r="E2814"/>
    </row>
    <row r="2815" spans="2:5" x14ac:dyDescent="0.25">
      <c r="B2815"/>
      <c r="C2815"/>
      <c r="D2815"/>
      <c r="E2815"/>
    </row>
    <row r="2816" spans="2:5" x14ac:dyDescent="0.25">
      <c r="B2816"/>
      <c r="C2816"/>
      <c r="D2816"/>
      <c r="E2816"/>
    </row>
    <row r="2817" spans="2:5" x14ac:dyDescent="0.25">
      <c r="B2817"/>
      <c r="C2817"/>
      <c r="D2817"/>
      <c r="E2817"/>
    </row>
    <row r="2818" spans="2:5" x14ac:dyDescent="0.25">
      <c r="B2818"/>
      <c r="C2818"/>
      <c r="D2818"/>
      <c r="E2818"/>
    </row>
    <row r="2819" spans="2:5" x14ac:dyDescent="0.25">
      <c r="B2819"/>
      <c r="C2819"/>
      <c r="D2819"/>
      <c r="E2819"/>
    </row>
    <row r="2820" spans="2:5" x14ac:dyDescent="0.25">
      <c r="B2820"/>
      <c r="C2820"/>
      <c r="D2820"/>
      <c r="E2820"/>
    </row>
    <row r="2821" spans="2:5" x14ac:dyDescent="0.25">
      <c r="B2821"/>
      <c r="C2821"/>
      <c r="D2821"/>
      <c r="E2821"/>
    </row>
    <row r="2822" spans="2:5" x14ac:dyDescent="0.25">
      <c r="B2822"/>
      <c r="C2822"/>
      <c r="D2822"/>
      <c r="E2822"/>
    </row>
    <row r="2823" spans="2:5" x14ac:dyDescent="0.25">
      <c r="B2823"/>
      <c r="C2823"/>
      <c r="D2823"/>
      <c r="E2823"/>
    </row>
    <row r="2824" spans="2:5" x14ac:dyDescent="0.25">
      <c r="B2824"/>
      <c r="C2824"/>
      <c r="D2824"/>
      <c r="E2824"/>
    </row>
    <row r="2825" spans="2:5" x14ac:dyDescent="0.25">
      <c r="B2825"/>
      <c r="C2825"/>
      <c r="D2825"/>
      <c r="E2825"/>
    </row>
    <row r="2826" spans="2:5" x14ac:dyDescent="0.25">
      <c r="B2826"/>
      <c r="C2826"/>
      <c r="D2826"/>
      <c r="E2826"/>
    </row>
    <row r="2827" spans="2:5" x14ac:dyDescent="0.25">
      <c r="B2827"/>
      <c r="C2827"/>
      <c r="D2827"/>
      <c r="E2827"/>
    </row>
    <row r="2828" spans="2:5" x14ac:dyDescent="0.25">
      <c r="B2828"/>
      <c r="C2828"/>
      <c r="D2828"/>
      <c r="E2828"/>
    </row>
    <row r="2829" spans="2:5" x14ac:dyDescent="0.25">
      <c r="B2829"/>
      <c r="C2829"/>
      <c r="D2829"/>
      <c r="E2829"/>
    </row>
    <row r="2830" spans="2:5" x14ac:dyDescent="0.25">
      <c r="B2830"/>
      <c r="C2830"/>
      <c r="D2830"/>
      <c r="E2830"/>
    </row>
    <row r="2831" spans="2:5" x14ac:dyDescent="0.25">
      <c r="B2831"/>
      <c r="C2831"/>
      <c r="D2831"/>
      <c r="E2831"/>
    </row>
    <row r="2832" spans="2:5" x14ac:dyDescent="0.25">
      <c r="B2832"/>
      <c r="C2832"/>
      <c r="D2832"/>
      <c r="E2832"/>
    </row>
    <row r="2833" spans="2:5" x14ac:dyDescent="0.25">
      <c r="B2833"/>
      <c r="C2833"/>
      <c r="D2833"/>
      <c r="E2833"/>
    </row>
    <row r="2834" spans="2:5" x14ac:dyDescent="0.25">
      <c r="B2834"/>
      <c r="C2834"/>
      <c r="D2834"/>
      <c r="E2834"/>
    </row>
    <row r="2835" spans="2:5" x14ac:dyDescent="0.25">
      <c r="B2835"/>
      <c r="C2835"/>
      <c r="D2835"/>
      <c r="E2835"/>
    </row>
    <row r="2836" spans="2:5" x14ac:dyDescent="0.25">
      <c r="B2836"/>
      <c r="C2836"/>
      <c r="D2836"/>
      <c r="E2836"/>
    </row>
    <row r="2837" spans="2:5" x14ac:dyDescent="0.25">
      <c r="B2837"/>
      <c r="C2837"/>
      <c r="D2837"/>
      <c r="E2837"/>
    </row>
    <row r="2838" spans="2:5" x14ac:dyDescent="0.25">
      <c r="B2838"/>
      <c r="C2838"/>
      <c r="D2838"/>
      <c r="E2838"/>
    </row>
    <row r="2839" spans="2:5" x14ac:dyDescent="0.25">
      <c r="B2839"/>
      <c r="C2839"/>
      <c r="D2839"/>
      <c r="E2839"/>
    </row>
    <row r="2840" spans="2:5" x14ac:dyDescent="0.25">
      <c r="B2840"/>
      <c r="C2840"/>
      <c r="D2840"/>
      <c r="E2840"/>
    </row>
    <row r="2841" spans="2:5" x14ac:dyDescent="0.25">
      <c r="B2841"/>
      <c r="C2841"/>
      <c r="D2841"/>
      <c r="E2841"/>
    </row>
    <row r="2842" spans="2:5" x14ac:dyDescent="0.25">
      <c r="B2842"/>
      <c r="C2842"/>
      <c r="D2842"/>
      <c r="E2842"/>
    </row>
    <row r="2843" spans="2:5" x14ac:dyDescent="0.25">
      <c r="B2843"/>
      <c r="C2843"/>
      <c r="D2843"/>
      <c r="E2843"/>
    </row>
    <row r="2844" spans="2:5" x14ac:dyDescent="0.25">
      <c r="B2844"/>
      <c r="C2844"/>
      <c r="D2844"/>
      <c r="E2844"/>
    </row>
    <row r="2845" spans="2:5" x14ac:dyDescent="0.25">
      <c r="B2845"/>
      <c r="C2845"/>
      <c r="D2845"/>
      <c r="E2845"/>
    </row>
    <row r="2846" spans="2:5" x14ac:dyDescent="0.25">
      <c r="B2846"/>
      <c r="C2846"/>
      <c r="D2846"/>
      <c r="E2846"/>
    </row>
    <row r="2847" spans="2:5" x14ac:dyDescent="0.25">
      <c r="B2847"/>
      <c r="C2847"/>
      <c r="D2847"/>
      <c r="E2847"/>
    </row>
    <row r="2848" spans="2:5" x14ac:dyDescent="0.25">
      <c r="B2848"/>
      <c r="C2848"/>
      <c r="D2848"/>
      <c r="E2848"/>
    </row>
    <row r="2849" spans="2:5" x14ac:dyDescent="0.25">
      <c r="B2849"/>
      <c r="C2849"/>
      <c r="D2849"/>
      <c r="E2849"/>
    </row>
    <row r="2850" spans="2:5" x14ac:dyDescent="0.25">
      <c r="B2850"/>
      <c r="C2850"/>
      <c r="D2850"/>
      <c r="E2850"/>
    </row>
    <row r="2851" spans="2:5" x14ac:dyDescent="0.25">
      <c r="B2851"/>
      <c r="C2851"/>
      <c r="D2851"/>
      <c r="E2851"/>
    </row>
    <row r="2852" spans="2:5" x14ac:dyDescent="0.25">
      <c r="B2852"/>
      <c r="C2852"/>
      <c r="D2852"/>
      <c r="E2852"/>
    </row>
    <row r="2853" spans="2:5" x14ac:dyDescent="0.25">
      <c r="B2853"/>
      <c r="C2853"/>
      <c r="D2853"/>
      <c r="E2853"/>
    </row>
    <row r="2854" spans="2:5" x14ac:dyDescent="0.25">
      <c r="B2854"/>
      <c r="C2854"/>
      <c r="D2854"/>
      <c r="E2854"/>
    </row>
    <row r="2855" spans="2:5" x14ac:dyDescent="0.25">
      <c r="B2855"/>
      <c r="C2855"/>
      <c r="D2855"/>
      <c r="E2855"/>
    </row>
    <row r="2856" spans="2:5" x14ac:dyDescent="0.25">
      <c r="B2856"/>
      <c r="C2856"/>
      <c r="D2856"/>
      <c r="E2856"/>
    </row>
    <row r="2857" spans="2:5" x14ac:dyDescent="0.25">
      <c r="B2857"/>
      <c r="C2857"/>
      <c r="D2857"/>
      <c r="E2857"/>
    </row>
    <row r="2858" spans="2:5" x14ac:dyDescent="0.25">
      <c r="B2858"/>
      <c r="C2858"/>
      <c r="D2858"/>
      <c r="E2858"/>
    </row>
    <row r="2859" spans="2:5" x14ac:dyDescent="0.25">
      <c r="B2859"/>
      <c r="C2859"/>
      <c r="D2859"/>
      <c r="E2859"/>
    </row>
    <row r="2860" spans="2:5" x14ac:dyDescent="0.25">
      <c r="B2860"/>
      <c r="C2860"/>
      <c r="D2860"/>
      <c r="E2860"/>
    </row>
    <row r="2861" spans="2:5" x14ac:dyDescent="0.25">
      <c r="B2861"/>
      <c r="C2861"/>
      <c r="D2861"/>
      <c r="E2861"/>
    </row>
    <row r="2862" spans="2:5" x14ac:dyDescent="0.25">
      <c r="B2862"/>
      <c r="C2862"/>
      <c r="D2862"/>
      <c r="E2862"/>
    </row>
    <row r="2863" spans="2:5" x14ac:dyDescent="0.25">
      <c r="B2863"/>
      <c r="C2863"/>
      <c r="D2863"/>
      <c r="E2863"/>
    </row>
    <row r="2864" spans="2:5" x14ac:dyDescent="0.25">
      <c r="B2864"/>
      <c r="C2864"/>
      <c r="D2864"/>
      <c r="E2864"/>
    </row>
    <row r="2865" spans="2:5" x14ac:dyDescent="0.25">
      <c r="B2865"/>
      <c r="C2865"/>
      <c r="D2865"/>
      <c r="E2865"/>
    </row>
    <row r="2866" spans="2:5" x14ac:dyDescent="0.25">
      <c r="B2866"/>
      <c r="C2866"/>
      <c r="D2866"/>
      <c r="E2866"/>
    </row>
    <row r="2867" spans="2:5" x14ac:dyDescent="0.25">
      <c r="B2867"/>
      <c r="C2867"/>
      <c r="D2867"/>
      <c r="E2867"/>
    </row>
    <row r="2868" spans="2:5" x14ac:dyDescent="0.25">
      <c r="B2868"/>
      <c r="C2868"/>
      <c r="D2868"/>
      <c r="E2868"/>
    </row>
    <row r="2869" spans="2:5" x14ac:dyDescent="0.25">
      <c r="B2869"/>
      <c r="C2869"/>
      <c r="D2869"/>
      <c r="E2869"/>
    </row>
    <row r="2870" spans="2:5" x14ac:dyDescent="0.25">
      <c r="B2870"/>
      <c r="C2870"/>
      <c r="D2870"/>
      <c r="E2870"/>
    </row>
    <row r="2871" spans="2:5" x14ac:dyDescent="0.25">
      <c r="B2871"/>
      <c r="C2871"/>
      <c r="D2871"/>
      <c r="E2871"/>
    </row>
    <row r="2872" spans="2:5" x14ac:dyDescent="0.25">
      <c r="B2872"/>
      <c r="C2872"/>
      <c r="D2872"/>
      <c r="E2872"/>
    </row>
    <row r="2873" spans="2:5" x14ac:dyDescent="0.25">
      <c r="B2873"/>
      <c r="C2873"/>
      <c r="D2873"/>
      <c r="E2873"/>
    </row>
    <row r="2874" spans="2:5" x14ac:dyDescent="0.25">
      <c r="B2874"/>
      <c r="C2874"/>
      <c r="D2874"/>
      <c r="E2874"/>
    </row>
    <row r="2875" spans="2:5" x14ac:dyDescent="0.25">
      <c r="B2875"/>
      <c r="C2875"/>
      <c r="D2875"/>
      <c r="E2875"/>
    </row>
    <row r="2876" spans="2:5" x14ac:dyDescent="0.25">
      <c r="B2876"/>
      <c r="C2876"/>
      <c r="D2876"/>
      <c r="E2876"/>
    </row>
    <row r="2877" spans="2:5" x14ac:dyDescent="0.25">
      <c r="B2877"/>
      <c r="C2877"/>
      <c r="D2877"/>
      <c r="E2877"/>
    </row>
    <row r="2878" spans="2:5" x14ac:dyDescent="0.25">
      <c r="B2878"/>
      <c r="C2878"/>
      <c r="D2878"/>
      <c r="E2878"/>
    </row>
    <row r="2879" spans="2:5" x14ac:dyDescent="0.25">
      <c r="B2879"/>
      <c r="C2879"/>
      <c r="D2879"/>
      <c r="E2879"/>
    </row>
    <row r="2880" spans="2:5" x14ac:dyDescent="0.25">
      <c r="B2880"/>
      <c r="C2880"/>
      <c r="D2880"/>
      <c r="E2880"/>
    </row>
    <row r="2881" spans="2:5" x14ac:dyDescent="0.25">
      <c r="B2881"/>
      <c r="C2881"/>
      <c r="D2881"/>
      <c r="E2881"/>
    </row>
    <row r="2882" spans="2:5" x14ac:dyDescent="0.25">
      <c r="B2882"/>
      <c r="C2882"/>
      <c r="D2882"/>
      <c r="E2882"/>
    </row>
    <row r="2883" spans="2:5" x14ac:dyDescent="0.25">
      <c r="B2883"/>
      <c r="C2883"/>
      <c r="D2883"/>
      <c r="E2883"/>
    </row>
    <row r="2884" spans="2:5" x14ac:dyDescent="0.25">
      <c r="B2884"/>
      <c r="C2884"/>
      <c r="D2884"/>
      <c r="E2884"/>
    </row>
    <row r="2885" spans="2:5" x14ac:dyDescent="0.25">
      <c r="B2885"/>
      <c r="C2885"/>
      <c r="D2885"/>
      <c r="E2885"/>
    </row>
    <row r="2886" spans="2:5" x14ac:dyDescent="0.25">
      <c r="B2886"/>
      <c r="C2886"/>
      <c r="D2886"/>
      <c r="E2886"/>
    </row>
    <row r="2887" spans="2:5" x14ac:dyDescent="0.25">
      <c r="B2887"/>
      <c r="C2887"/>
      <c r="D2887"/>
      <c r="E2887"/>
    </row>
    <row r="2888" spans="2:5" x14ac:dyDescent="0.25">
      <c r="B2888"/>
      <c r="C2888"/>
      <c r="D2888"/>
      <c r="E2888"/>
    </row>
    <row r="2889" spans="2:5" x14ac:dyDescent="0.25">
      <c r="B2889"/>
      <c r="C2889"/>
      <c r="D2889"/>
      <c r="E2889"/>
    </row>
    <row r="2890" spans="2:5" x14ac:dyDescent="0.25">
      <c r="B2890"/>
      <c r="C2890"/>
      <c r="D2890"/>
      <c r="E2890"/>
    </row>
    <row r="2891" spans="2:5" x14ac:dyDescent="0.25">
      <c r="B2891"/>
      <c r="C2891"/>
      <c r="D2891"/>
      <c r="E2891"/>
    </row>
    <row r="2892" spans="2:5" x14ac:dyDescent="0.25">
      <c r="B2892"/>
      <c r="C2892"/>
      <c r="D2892"/>
      <c r="E2892"/>
    </row>
    <row r="2893" spans="2:5" x14ac:dyDescent="0.25">
      <c r="B2893"/>
      <c r="C2893"/>
      <c r="D2893"/>
      <c r="E2893"/>
    </row>
    <row r="2894" spans="2:5" x14ac:dyDescent="0.25">
      <c r="B2894"/>
      <c r="C2894"/>
      <c r="D2894"/>
      <c r="E2894"/>
    </row>
    <row r="2895" spans="2:5" x14ac:dyDescent="0.25">
      <c r="B2895"/>
      <c r="C2895"/>
      <c r="D2895"/>
      <c r="E2895"/>
    </row>
    <row r="2896" spans="2:5" x14ac:dyDescent="0.25">
      <c r="B2896"/>
      <c r="C2896"/>
      <c r="D2896"/>
      <c r="E2896"/>
    </row>
    <row r="2897" spans="2:5" x14ac:dyDescent="0.25">
      <c r="B2897"/>
      <c r="C2897"/>
      <c r="D2897"/>
      <c r="E2897"/>
    </row>
    <row r="2898" spans="2:5" x14ac:dyDescent="0.25">
      <c r="B2898"/>
      <c r="C2898"/>
      <c r="D2898"/>
      <c r="E2898"/>
    </row>
    <row r="2899" spans="2:5" x14ac:dyDescent="0.25">
      <c r="B2899"/>
      <c r="C2899"/>
      <c r="D2899"/>
      <c r="E2899"/>
    </row>
    <row r="2900" spans="2:5" x14ac:dyDescent="0.25">
      <c r="B2900"/>
      <c r="C2900"/>
      <c r="D2900"/>
      <c r="E2900"/>
    </row>
    <row r="2901" spans="2:5" x14ac:dyDescent="0.25">
      <c r="B2901"/>
      <c r="C2901"/>
      <c r="D2901"/>
      <c r="E2901"/>
    </row>
    <row r="2902" spans="2:5" x14ac:dyDescent="0.25">
      <c r="B2902"/>
      <c r="C2902"/>
      <c r="D2902"/>
      <c r="E2902"/>
    </row>
    <row r="2903" spans="2:5" x14ac:dyDescent="0.25">
      <c r="B2903"/>
      <c r="C2903"/>
      <c r="D2903"/>
      <c r="E2903"/>
    </row>
    <row r="2904" spans="2:5" x14ac:dyDescent="0.25">
      <c r="B2904"/>
      <c r="C2904"/>
      <c r="D2904"/>
      <c r="E2904"/>
    </row>
    <row r="2905" spans="2:5" x14ac:dyDescent="0.25">
      <c r="B2905"/>
      <c r="C2905"/>
      <c r="D2905"/>
      <c r="E2905"/>
    </row>
    <row r="2906" spans="2:5" x14ac:dyDescent="0.25">
      <c r="B2906"/>
      <c r="C2906"/>
      <c r="D2906"/>
      <c r="E2906"/>
    </row>
    <row r="2907" spans="2:5" x14ac:dyDescent="0.25">
      <c r="B2907"/>
      <c r="C2907"/>
      <c r="D2907"/>
      <c r="E2907"/>
    </row>
    <row r="2908" spans="2:5" x14ac:dyDescent="0.25">
      <c r="B2908"/>
      <c r="C2908"/>
      <c r="D2908"/>
      <c r="E2908"/>
    </row>
    <row r="2909" spans="2:5" x14ac:dyDescent="0.25">
      <c r="B2909"/>
      <c r="C2909"/>
      <c r="D2909"/>
      <c r="E2909"/>
    </row>
    <row r="2910" spans="2:5" x14ac:dyDescent="0.25">
      <c r="B2910"/>
      <c r="C2910"/>
      <c r="D2910"/>
      <c r="E2910"/>
    </row>
    <row r="2911" spans="2:5" x14ac:dyDescent="0.25">
      <c r="B2911"/>
      <c r="C2911"/>
      <c r="D2911"/>
      <c r="E2911"/>
    </row>
    <row r="2912" spans="2:5" x14ac:dyDescent="0.25">
      <c r="B2912"/>
      <c r="C2912"/>
      <c r="D2912"/>
      <c r="E2912"/>
    </row>
    <row r="2913" spans="2:5" x14ac:dyDescent="0.25">
      <c r="B2913"/>
      <c r="C2913"/>
      <c r="D2913"/>
      <c r="E2913"/>
    </row>
    <row r="2914" spans="2:5" x14ac:dyDescent="0.25">
      <c r="B2914"/>
      <c r="C2914"/>
      <c r="D2914"/>
      <c r="E2914"/>
    </row>
    <row r="2915" spans="2:5" x14ac:dyDescent="0.25">
      <c r="B2915"/>
      <c r="C2915"/>
      <c r="D2915"/>
      <c r="E2915"/>
    </row>
    <row r="2916" spans="2:5" x14ac:dyDescent="0.25">
      <c r="B2916"/>
      <c r="C2916"/>
      <c r="D2916"/>
      <c r="E2916"/>
    </row>
    <row r="2917" spans="2:5" x14ac:dyDescent="0.25">
      <c r="B2917"/>
      <c r="C2917"/>
      <c r="D2917"/>
      <c r="E2917"/>
    </row>
    <row r="2918" spans="2:5" x14ac:dyDescent="0.25">
      <c r="B2918"/>
      <c r="C2918"/>
      <c r="D2918"/>
      <c r="E2918"/>
    </row>
    <row r="2919" spans="2:5" x14ac:dyDescent="0.25">
      <c r="B2919"/>
      <c r="C2919"/>
      <c r="D2919"/>
      <c r="E2919"/>
    </row>
    <row r="2920" spans="2:5" x14ac:dyDescent="0.25">
      <c r="B2920"/>
      <c r="C2920"/>
      <c r="D2920"/>
      <c r="E2920"/>
    </row>
    <row r="2921" spans="2:5" x14ac:dyDescent="0.25">
      <c r="B2921"/>
      <c r="C2921"/>
      <c r="D2921"/>
      <c r="E2921"/>
    </row>
    <row r="2922" spans="2:5" x14ac:dyDescent="0.25">
      <c r="B2922"/>
      <c r="C2922"/>
      <c r="D2922"/>
      <c r="E2922"/>
    </row>
    <row r="2923" spans="2:5" x14ac:dyDescent="0.25">
      <c r="B2923"/>
      <c r="C2923"/>
      <c r="D2923"/>
      <c r="E2923"/>
    </row>
    <row r="2924" spans="2:5" x14ac:dyDescent="0.25">
      <c r="B2924"/>
      <c r="C2924"/>
      <c r="D2924"/>
      <c r="E2924"/>
    </row>
    <row r="2925" spans="2:5" x14ac:dyDescent="0.25">
      <c r="B2925"/>
      <c r="C2925"/>
      <c r="D2925"/>
      <c r="E2925"/>
    </row>
    <row r="2926" spans="2:5" x14ac:dyDescent="0.25">
      <c r="B2926"/>
      <c r="C2926"/>
      <c r="D2926"/>
      <c r="E2926"/>
    </row>
    <row r="2927" spans="2:5" x14ac:dyDescent="0.25">
      <c r="B2927"/>
      <c r="C2927"/>
      <c r="D2927"/>
      <c r="E2927"/>
    </row>
    <row r="2928" spans="2:5" x14ac:dyDescent="0.25">
      <c r="B2928"/>
      <c r="C2928"/>
      <c r="D2928"/>
      <c r="E2928"/>
    </row>
    <row r="2929" spans="2:5" x14ac:dyDescent="0.25">
      <c r="B2929"/>
      <c r="C2929"/>
      <c r="D2929"/>
      <c r="E2929"/>
    </row>
    <row r="2930" spans="2:5" x14ac:dyDescent="0.25">
      <c r="B2930"/>
      <c r="C2930"/>
      <c r="D2930"/>
      <c r="E2930"/>
    </row>
    <row r="2931" spans="2:5" x14ac:dyDescent="0.25">
      <c r="B2931"/>
      <c r="C2931"/>
      <c r="D2931"/>
      <c r="E2931"/>
    </row>
    <row r="2932" spans="2:5" x14ac:dyDescent="0.25">
      <c r="B2932"/>
      <c r="C2932"/>
      <c r="D2932"/>
      <c r="E2932"/>
    </row>
    <row r="2933" spans="2:5" x14ac:dyDescent="0.25">
      <c r="B2933"/>
      <c r="C2933"/>
      <c r="D2933"/>
      <c r="E2933"/>
    </row>
    <row r="2934" spans="2:5" x14ac:dyDescent="0.25">
      <c r="B2934"/>
      <c r="C2934"/>
      <c r="D2934"/>
      <c r="E2934"/>
    </row>
    <row r="2935" spans="2:5" x14ac:dyDescent="0.25">
      <c r="B2935"/>
      <c r="C2935"/>
      <c r="D2935"/>
      <c r="E2935"/>
    </row>
    <row r="2936" spans="2:5" x14ac:dyDescent="0.25">
      <c r="B2936"/>
      <c r="C2936"/>
      <c r="D2936"/>
      <c r="E2936"/>
    </row>
    <row r="2937" spans="2:5" x14ac:dyDescent="0.25">
      <c r="B2937"/>
      <c r="C2937"/>
      <c r="D2937"/>
      <c r="E2937"/>
    </row>
    <row r="2938" spans="2:5" x14ac:dyDescent="0.25">
      <c r="B2938"/>
      <c r="C2938"/>
      <c r="D2938"/>
      <c r="E2938"/>
    </row>
    <row r="2939" spans="2:5" x14ac:dyDescent="0.25">
      <c r="B2939"/>
      <c r="C2939"/>
      <c r="D2939"/>
      <c r="E2939"/>
    </row>
    <row r="2940" spans="2:5" x14ac:dyDescent="0.25">
      <c r="B2940"/>
      <c r="C2940"/>
      <c r="D2940"/>
      <c r="E2940"/>
    </row>
    <row r="2941" spans="2:5" x14ac:dyDescent="0.25">
      <c r="B2941"/>
      <c r="C2941"/>
      <c r="D2941"/>
      <c r="E2941"/>
    </row>
    <row r="2942" spans="2:5" x14ac:dyDescent="0.25">
      <c r="B2942"/>
      <c r="C2942"/>
      <c r="D2942"/>
      <c r="E2942"/>
    </row>
    <row r="2943" spans="2:5" x14ac:dyDescent="0.25">
      <c r="B2943"/>
      <c r="C2943"/>
      <c r="D2943"/>
      <c r="E2943"/>
    </row>
    <row r="2944" spans="2:5" x14ac:dyDescent="0.25">
      <c r="B2944"/>
      <c r="C2944"/>
      <c r="D2944"/>
      <c r="E2944"/>
    </row>
    <row r="2945" spans="2:5" x14ac:dyDescent="0.25">
      <c r="B2945"/>
      <c r="C2945"/>
      <c r="D2945"/>
      <c r="E2945"/>
    </row>
    <row r="2946" spans="2:5" x14ac:dyDescent="0.25">
      <c r="B2946"/>
      <c r="C2946"/>
      <c r="D2946"/>
      <c r="E2946"/>
    </row>
    <row r="2947" spans="2:5" x14ac:dyDescent="0.25">
      <c r="B2947"/>
      <c r="C2947"/>
      <c r="D2947"/>
      <c r="E2947"/>
    </row>
    <row r="2948" spans="2:5" x14ac:dyDescent="0.25">
      <c r="B2948"/>
      <c r="C2948"/>
      <c r="D2948"/>
      <c r="E2948"/>
    </row>
    <row r="2949" spans="2:5" x14ac:dyDescent="0.25">
      <c r="B2949"/>
      <c r="C2949"/>
      <c r="D2949"/>
      <c r="E2949"/>
    </row>
    <row r="2950" spans="2:5" x14ac:dyDescent="0.25">
      <c r="B2950"/>
      <c r="C2950"/>
      <c r="D2950"/>
      <c r="E2950"/>
    </row>
    <row r="2951" spans="2:5" x14ac:dyDescent="0.25">
      <c r="B2951"/>
      <c r="C2951"/>
      <c r="D2951"/>
      <c r="E2951"/>
    </row>
    <row r="2952" spans="2:5" x14ac:dyDescent="0.25">
      <c r="B2952"/>
      <c r="C2952"/>
      <c r="D2952"/>
      <c r="E2952"/>
    </row>
    <row r="2953" spans="2:5" x14ac:dyDescent="0.25">
      <c r="B2953"/>
      <c r="C2953"/>
      <c r="D2953"/>
      <c r="E2953"/>
    </row>
    <row r="2954" spans="2:5" x14ac:dyDescent="0.25">
      <c r="B2954"/>
      <c r="C2954"/>
      <c r="D2954"/>
      <c r="E2954"/>
    </row>
    <row r="2955" spans="2:5" x14ac:dyDescent="0.25">
      <c r="B2955"/>
      <c r="C2955"/>
      <c r="D2955"/>
      <c r="E2955"/>
    </row>
    <row r="2956" spans="2:5" x14ac:dyDescent="0.25">
      <c r="B2956"/>
      <c r="C2956"/>
      <c r="D2956"/>
      <c r="E2956"/>
    </row>
    <row r="2957" spans="2:5" x14ac:dyDescent="0.25">
      <c r="B2957"/>
      <c r="C2957"/>
      <c r="D2957"/>
      <c r="E2957"/>
    </row>
    <row r="2958" spans="2:5" x14ac:dyDescent="0.25">
      <c r="B2958"/>
      <c r="C2958"/>
      <c r="D2958"/>
      <c r="E2958"/>
    </row>
    <row r="2959" spans="2:5" x14ac:dyDescent="0.25">
      <c r="B2959"/>
      <c r="C2959"/>
      <c r="D2959"/>
      <c r="E2959"/>
    </row>
    <row r="2960" spans="2:5" x14ac:dyDescent="0.25">
      <c r="B2960"/>
      <c r="C2960"/>
      <c r="D2960"/>
      <c r="E2960"/>
    </row>
    <row r="2961" spans="2:5" x14ac:dyDescent="0.25">
      <c r="B2961"/>
      <c r="C2961"/>
      <c r="D2961"/>
      <c r="E2961"/>
    </row>
    <row r="2962" spans="2:5" x14ac:dyDescent="0.25">
      <c r="B2962"/>
      <c r="C2962"/>
      <c r="D2962"/>
      <c r="E2962"/>
    </row>
    <row r="2963" spans="2:5" x14ac:dyDescent="0.25">
      <c r="B2963"/>
      <c r="C2963"/>
      <c r="D2963"/>
      <c r="E2963"/>
    </row>
    <row r="2964" spans="2:5" x14ac:dyDescent="0.25">
      <c r="B2964"/>
      <c r="C2964"/>
      <c r="D2964"/>
      <c r="E2964"/>
    </row>
    <row r="2965" spans="2:5" x14ac:dyDescent="0.25">
      <c r="B2965"/>
      <c r="C2965"/>
      <c r="D2965"/>
      <c r="E2965"/>
    </row>
    <row r="2966" spans="2:5" x14ac:dyDescent="0.25">
      <c r="B2966"/>
      <c r="C2966"/>
      <c r="D2966"/>
      <c r="E2966"/>
    </row>
    <row r="2967" spans="2:5" x14ac:dyDescent="0.25">
      <c r="B2967"/>
      <c r="C2967"/>
      <c r="D2967"/>
      <c r="E2967"/>
    </row>
    <row r="2968" spans="2:5" x14ac:dyDescent="0.25">
      <c r="B2968"/>
      <c r="C2968"/>
      <c r="D2968"/>
      <c r="E2968"/>
    </row>
    <row r="2969" spans="2:5" x14ac:dyDescent="0.25">
      <c r="B2969"/>
      <c r="C2969"/>
      <c r="D2969"/>
      <c r="E2969"/>
    </row>
    <row r="2970" spans="2:5" x14ac:dyDescent="0.25">
      <c r="B2970"/>
      <c r="C2970"/>
      <c r="D2970"/>
      <c r="E2970"/>
    </row>
    <row r="2971" spans="2:5" x14ac:dyDescent="0.25">
      <c r="B2971"/>
      <c r="C2971"/>
      <c r="D2971"/>
      <c r="E2971"/>
    </row>
    <row r="2972" spans="2:5" x14ac:dyDescent="0.25">
      <c r="B2972"/>
      <c r="C2972"/>
      <c r="D2972"/>
      <c r="E2972"/>
    </row>
    <row r="2973" spans="2:5" x14ac:dyDescent="0.25">
      <c r="B2973"/>
      <c r="C2973"/>
      <c r="D2973"/>
      <c r="E2973"/>
    </row>
    <row r="2974" spans="2:5" x14ac:dyDescent="0.25">
      <c r="B2974"/>
      <c r="C2974"/>
      <c r="D2974"/>
      <c r="E2974"/>
    </row>
    <row r="2975" spans="2:5" x14ac:dyDescent="0.25">
      <c r="B2975"/>
      <c r="C2975"/>
      <c r="D2975"/>
      <c r="E2975"/>
    </row>
    <row r="2976" spans="2:5" x14ac:dyDescent="0.25">
      <c r="B2976"/>
      <c r="C2976"/>
      <c r="D2976"/>
      <c r="E2976"/>
    </row>
    <row r="2977" spans="2:5" x14ac:dyDescent="0.25">
      <c r="B2977"/>
      <c r="C2977"/>
      <c r="D2977"/>
      <c r="E2977"/>
    </row>
    <row r="2978" spans="2:5" x14ac:dyDescent="0.25">
      <c r="B2978"/>
      <c r="C2978"/>
      <c r="D2978"/>
      <c r="E2978"/>
    </row>
    <row r="2979" spans="2:5" x14ac:dyDescent="0.25">
      <c r="B2979"/>
      <c r="C2979"/>
      <c r="D2979"/>
      <c r="E2979"/>
    </row>
    <row r="2980" spans="2:5" x14ac:dyDescent="0.25">
      <c r="B2980"/>
      <c r="C2980"/>
      <c r="D2980"/>
      <c r="E2980"/>
    </row>
    <row r="2981" spans="2:5" x14ac:dyDescent="0.25">
      <c r="B2981"/>
      <c r="C2981"/>
      <c r="D2981"/>
      <c r="E2981"/>
    </row>
    <row r="2982" spans="2:5" x14ac:dyDescent="0.25">
      <c r="B2982"/>
      <c r="C2982"/>
      <c r="D2982"/>
      <c r="E2982"/>
    </row>
    <row r="2983" spans="2:5" x14ac:dyDescent="0.25">
      <c r="B2983"/>
      <c r="C2983"/>
      <c r="D2983"/>
      <c r="E2983"/>
    </row>
    <row r="2984" spans="2:5" x14ac:dyDescent="0.25">
      <c r="B2984"/>
      <c r="C2984"/>
      <c r="D2984"/>
      <c r="E2984"/>
    </row>
    <row r="2985" spans="2:5" x14ac:dyDescent="0.25">
      <c r="B2985"/>
      <c r="C2985"/>
      <c r="D2985"/>
      <c r="E2985"/>
    </row>
    <row r="2986" spans="2:5" x14ac:dyDescent="0.25">
      <c r="B2986"/>
      <c r="C2986"/>
      <c r="D2986"/>
      <c r="E2986"/>
    </row>
    <row r="2987" spans="2:5" x14ac:dyDescent="0.25">
      <c r="B2987"/>
      <c r="C2987"/>
      <c r="D2987"/>
      <c r="E2987"/>
    </row>
    <row r="2988" spans="2:5" x14ac:dyDescent="0.25">
      <c r="B2988"/>
      <c r="C2988"/>
      <c r="D2988"/>
      <c r="E2988"/>
    </row>
    <row r="2989" spans="2:5" x14ac:dyDescent="0.25">
      <c r="B2989"/>
      <c r="C2989"/>
      <c r="D2989"/>
      <c r="E2989"/>
    </row>
    <row r="2990" spans="2:5" x14ac:dyDescent="0.25">
      <c r="B2990"/>
      <c r="C2990"/>
      <c r="D2990"/>
      <c r="E2990"/>
    </row>
    <row r="2991" spans="2:5" x14ac:dyDescent="0.25">
      <c r="B2991"/>
      <c r="C2991"/>
      <c r="D2991"/>
      <c r="E2991"/>
    </row>
    <row r="2992" spans="2:5" x14ac:dyDescent="0.25">
      <c r="B2992"/>
      <c r="C2992"/>
      <c r="D2992"/>
      <c r="E2992"/>
    </row>
    <row r="2993" spans="2:5" x14ac:dyDescent="0.25">
      <c r="B2993"/>
      <c r="C2993"/>
      <c r="D2993"/>
      <c r="E2993"/>
    </row>
    <row r="2994" spans="2:5" x14ac:dyDescent="0.25">
      <c r="B2994"/>
      <c r="C2994"/>
      <c r="D2994"/>
      <c r="E2994"/>
    </row>
    <row r="2995" spans="2:5" x14ac:dyDescent="0.25">
      <c r="B2995"/>
      <c r="C2995"/>
      <c r="D2995"/>
      <c r="E2995"/>
    </row>
    <row r="2996" spans="2:5" x14ac:dyDescent="0.25">
      <c r="B2996"/>
      <c r="C2996"/>
      <c r="D2996"/>
      <c r="E2996"/>
    </row>
    <row r="2997" spans="2:5" x14ac:dyDescent="0.25">
      <c r="B2997"/>
      <c r="C2997"/>
      <c r="D2997"/>
      <c r="E2997"/>
    </row>
    <row r="2998" spans="2:5" x14ac:dyDescent="0.25">
      <c r="B2998"/>
      <c r="C2998"/>
      <c r="D2998"/>
      <c r="E2998"/>
    </row>
    <row r="2999" spans="2:5" x14ac:dyDescent="0.25">
      <c r="B2999"/>
      <c r="C2999"/>
      <c r="D2999"/>
      <c r="E2999"/>
    </row>
    <row r="3000" spans="2:5" x14ac:dyDescent="0.25">
      <c r="B3000"/>
      <c r="C3000"/>
      <c r="D3000"/>
      <c r="E3000"/>
    </row>
    <row r="3001" spans="2:5" x14ac:dyDescent="0.25">
      <c r="B3001"/>
      <c r="C3001"/>
      <c r="D3001"/>
      <c r="E3001"/>
    </row>
    <row r="3002" spans="2:5" x14ac:dyDescent="0.25">
      <c r="B3002"/>
      <c r="C3002"/>
      <c r="D3002"/>
      <c r="E3002"/>
    </row>
    <row r="3003" spans="2:5" x14ac:dyDescent="0.25">
      <c r="B3003"/>
      <c r="C3003"/>
      <c r="D3003"/>
      <c r="E3003"/>
    </row>
    <row r="3004" spans="2:5" x14ac:dyDescent="0.25">
      <c r="B3004"/>
      <c r="C3004"/>
      <c r="D3004"/>
      <c r="E3004"/>
    </row>
    <row r="3005" spans="2:5" x14ac:dyDescent="0.25">
      <c r="B3005"/>
      <c r="C3005"/>
      <c r="D3005"/>
      <c r="E3005"/>
    </row>
    <row r="3006" spans="2:5" x14ac:dyDescent="0.25">
      <c r="B3006"/>
      <c r="C3006"/>
      <c r="D3006"/>
      <c r="E3006"/>
    </row>
    <row r="3007" spans="2:5" x14ac:dyDescent="0.25">
      <c r="B3007"/>
      <c r="C3007"/>
      <c r="D3007"/>
      <c r="E3007"/>
    </row>
    <row r="3008" spans="2:5" x14ac:dyDescent="0.25">
      <c r="B3008"/>
      <c r="C3008"/>
      <c r="D3008"/>
      <c r="E3008"/>
    </row>
    <row r="3009" spans="2:5" x14ac:dyDescent="0.25">
      <c r="B3009"/>
      <c r="C3009"/>
      <c r="D3009"/>
      <c r="E3009"/>
    </row>
    <row r="3010" spans="2:5" x14ac:dyDescent="0.25">
      <c r="B3010"/>
      <c r="C3010"/>
      <c r="D3010"/>
      <c r="E3010"/>
    </row>
    <row r="3011" spans="2:5" x14ac:dyDescent="0.25">
      <c r="B3011"/>
      <c r="C3011"/>
      <c r="D3011"/>
      <c r="E3011"/>
    </row>
    <row r="3012" spans="2:5" x14ac:dyDescent="0.25">
      <c r="B3012"/>
      <c r="C3012"/>
      <c r="D3012"/>
      <c r="E3012"/>
    </row>
    <row r="3013" spans="2:5" x14ac:dyDescent="0.25">
      <c r="B3013"/>
      <c r="C3013"/>
      <c r="D3013"/>
      <c r="E3013"/>
    </row>
    <row r="3014" spans="2:5" x14ac:dyDescent="0.25">
      <c r="B3014"/>
      <c r="C3014"/>
      <c r="D3014"/>
      <c r="E3014"/>
    </row>
    <row r="3015" spans="2:5" x14ac:dyDescent="0.25">
      <c r="B3015"/>
      <c r="C3015"/>
      <c r="D3015"/>
      <c r="E3015"/>
    </row>
    <row r="3016" spans="2:5" x14ac:dyDescent="0.25">
      <c r="B3016"/>
      <c r="C3016"/>
      <c r="D3016"/>
      <c r="E3016"/>
    </row>
    <row r="3017" spans="2:5" x14ac:dyDescent="0.25">
      <c r="B3017"/>
      <c r="C3017"/>
      <c r="D3017"/>
      <c r="E3017"/>
    </row>
    <row r="3018" spans="2:5" x14ac:dyDescent="0.25">
      <c r="B3018"/>
      <c r="C3018"/>
      <c r="D3018"/>
      <c r="E3018"/>
    </row>
    <row r="3019" spans="2:5" x14ac:dyDescent="0.25">
      <c r="B3019"/>
      <c r="C3019"/>
      <c r="D3019"/>
      <c r="E3019"/>
    </row>
    <row r="3020" spans="2:5" x14ac:dyDescent="0.25">
      <c r="B3020"/>
      <c r="C3020"/>
      <c r="D3020"/>
      <c r="E3020"/>
    </row>
    <row r="3021" spans="2:5" x14ac:dyDescent="0.25">
      <c r="B3021"/>
      <c r="C3021"/>
      <c r="D3021"/>
      <c r="E3021"/>
    </row>
    <row r="3022" spans="2:5" x14ac:dyDescent="0.25">
      <c r="B3022"/>
      <c r="C3022"/>
      <c r="D3022"/>
      <c r="E3022"/>
    </row>
    <row r="3023" spans="2:5" x14ac:dyDescent="0.25">
      <c r="B3023"/>
      <c r="C3023"/>
      <c r="D3023"/>
      <c r="E3023"/>
    </row>
    <row r="3024" spans="2:5" x14ac:dyDescent="0.25">
      <c r="B3024"/>
      <c r="C3024"/>
      <c r="D3024"/>
      <c r="E3024"/>
    </row>
    <row r="3025" spans="2:5" x14ac:dyDescent="0.25">
      <c r="B3025"/>
      <c r="C3025"/>
      <c r="D3025"/>
      <c r="E3025"/>
    </row>
    <row r="3026" spans="2:5" x14ac:dyDescent="0.25">
      <c r="B3026"/>
      <c r="C3026"/>
      <c r="D3026"/>
      <c r="E3026"/>
    </row>
    <row r="3027" spans="2:5" x14ac:dyDescent="0.25">
      <c r="B3027"/>
      <c r="C3027"/>
      <c r="D3027"/>
      <c r="E3027"/>
    </row>
    <row r="3028" spans="2:5" x14ac:dyDescent="0.25">
      <c r="B3028"/>
      <c r="C3028"/>
      <c r="D3028"/>
      <c r="E3028"/>
    </row>
    <row r="3029" spans="2:5" x14ac:dyDescent="0.25">
      <c r="B3029"/>
      <c r="C3029"/>
      <c r="D3029"/>
      <c r="E3029"/>
    </row>
    <row r="3030" spans="2:5" x14ac:dyDescent="0.25">
      <c r="B3030"/>
      <c r="C3030"/>
      <c r="D3030"/>
      <c r="E3030"/>
    </row>
    <row r="3031" spans="2:5" x14ac:dyDescent="0.25">
      <c r="B3031"/>
      <c r="C3031"/>
      <c r="D3031"/>
      <c r="E3031"/>
    </row>
    <row r="3032" spans="2:5" x14ac:dyDescent="0.25">
      <c r="B3032"/>
      <c r="C3032"/>
      <c r="D3032"/>
      <c r="E3032"/>
    </row>
    <row r="3033" spans="2:5" x14ac:dyDescent="0.25">
      <c r="B3033"/>
      <c r="C3033"/>
      <c r="D3033"/>
      <c r="E3033"/>
    </row>
    <row r="3034" spans="2:5" x14ac:dyDescent="0.25">
      <c r="B3034"/>
      <c r="C3034"/>
      <c r="D3034"/>
      <c r="E3034"/>
    </row>
    <row r="3035" spans="2:5" x14ac:dyDescent="0.25">
      <c r="B3035"/>
      <c r="C3035"/>
      <c r="D3035"/>
      <c r="E3035"/>
    </row>
    <row r="3036" spans="2:5" x14ac:dyDescent="0.25">
      <c r="B3036"/>
      <c r="C3036"/>
      <c r="D3036"/>
      <c r="E3036"/>
    </row>
    <row r="3037" spans="2:5" x14ac:dyDescent="0.25">
      <c r="B3037"/>
      <c r="C3037"/>
      <c r="D3037"/>
      <c r="E3037"/>
    </row>
    <row r="3038" spans="2:5" x14ac:dyDescent="0.25">
      <c r="B3038"/>
      <c r="C3038"/>
      <c r="D3038"/>
      <c r="E3038"/>
    </row>
    <row r="3039" spans="2:5" x14ac:dyDescent="0.25">
      <c r="B3039"/>
      <c r="C3039"/>
      <c r="D3039"/>
      <c r="E3039"/>
    </row>
    <row r="3040" spans="2:5" x14ac:dyDescent="0.25">
      <c r="B3040"/>
      <c r="C3040"/>
      <c r="D3040"/>
      <c r="E3040"/>
    </row>
    <row r="3041" spans="2:5" x14ac:dyDescent="0.25">
      <c r="B3041"/>
      <c r="C3041"/>
      <c r="D3041"/>
      <c r="E3041"/>
    </row>
    <row r="3042" spans="2:5" x14ac:dyDescent="0.25">
      <c r="B3042"/>
      <c r="C3042"/>
      <c r="D3042"/>
      <c r="E3042"/>
    </row>
    <row r="3043" spans="2:5" x14ac:dyDescent="0.25">
      <c r="B3043"/>
      <c r="C3043"/>
      <c r="D3043"/>
      <c r="E3043"/>
    </row>
    <row r="3044" spans="2:5" x14ac:dyDescent="0.25">
      <c r="B3044"/>
      <c r="C3044"/>
      <c r="D3044"/>
      <c r="E3044"/>
    </row>
    <row r="3045" spans="2:5" x14ac:dyDescent="0.25">
      <c r="B3045"/>
      <c r="C3045"/>
      <c r="D3045"/>
      <c r="E3045"/>
    </row>
    <row r="3046" spans="2:5" x14ac:dyDescent="0.25">
      <c r="B3046"/>
      <c r="C3046"/>
      <c r="D3046"/>
      <c r="E3046"/>
    </row>
    <row r="3047" spans="2:5" x14ac:dyDescent="0.25">
      <c r="B3047"/>
      <c r="C3047"/>
      <c r="D3047"/>
      <c r="E3047"/>
    </row>
    <row r="3048" spans="2:5" x14ac:dyDescent="0.25">
      <c r="B3048"/>
      <c r="C3048"/>
      <c r="D3048"/>
      <c r="E3048"/>
    </row>
    <row r="3049" spans="2:5" x14ac:dyDescent="0.25">
      <c r="B3049"/>
      <c r="C3049"/>
      <c r="D3049"/>
      <c r="E3049"/>
    </row>
    <row r="3050" spans="2:5" x14ac:dyDescent="0.25">
      <c r="B3050"/>
      <c r="C3050"/>
      <c r="D3050"/>
      <c r="E3050"/>
    </row>
    <row r="3051" spans="2:5" x14ac:dyDescent="0.25">
      <c r="B3051"/>
      <c r="C3051"/>
      <c r="D3051"/>
      <c r="E3051"/>
    </row>
    <row r="3052" spans="2:5" x14ac:dyDescent="0.25">
      <c r="B3052"/>
      <c r="C3052"/>
      <c r="D3052"/>
      <c r="E3052"/>
    </row>
    <row r="3053" spans="2:5" x14ac:dyDescent="0.25">
      <c r="B3053"/>
      <c r="C3053"/>
      <c r="D3053"/>
      <c r="E3053"/>
    </row>
    <row r="3054" spans="2:5" x14ac:dyDescent="0.25">
      <c r="B3054"/>
      <c r="C3054"/>
      <c r="D3054"/>
      <c r="E3054"/>
    </row>
    <row r="3055" spans="2:5" x14ac:dyDescent="0.25">
      <c r="B3055"/>
      <c r="C3055"/>
      <c r="D3055"/>
      <c r="E3055"/>
    </row>
    <row r="3056" spans="2:5" x14ac:dyDescent="0.25">
      <c r="B3056"/>
      <c r="C3056"/>
      <c r="D3056"/>
      <c r="E3056"/>
    </row>
    <row r="3057" spans="2:5" x14ac:dyDescent="0.25">
      <c r="B3057"/>
      <c r="C3057"/>
      <c r="D3057"/>
      <c r="E3057"/>
    </row>
    <row r="3058" spans="2:5" x14ac:dyDescent="0.25">
      <c r="B3058"/>
      <c r="C3058"/>
      <c r="D3058"/>
      <c r="E3058"/>
    </row>
    <row r="3059" spans="2:5" x14ac:dyDescent="0.25">
      <c r="B3059"/>
      <c r="C3059"/>
      <c r="D3059"/>
      <c r="E3059"/>
    </row>
    <row r="3060" spans="2:5" x14ac:dyDescent="0.25">
      <c r="B3060"/>
      <c r="C3060"/>
      <c r="D3060"/>
      <c r="E3060"/>
    </row>
    <row r="3061" spans="2:5" x14ac:dyDescent="0.25">
      <c r="B3061"/>
      <c r="C3061"/>
      <c r="D3061"/>
      <c r="E3061"/>
    </row>
    <row r="3062" spans="2:5" x14ac:dyDescent="0.25">
      <c r="B3062"/>
      <c r="C3062"/>
      <c r="D3062"/>
      <c r="E3062"/>
    </row>
    <row r="3063" spans="2:5" x14ac:dyDescent="0.25">
      <c r="B3063"/>
      <c r="C3063"/>
      <c r="D3063"/>
      <c r="E3063"/>
    </row>
    <row r="3064" spans="2:5" x14ac:dyDescent="0.25">
      <c r="B3064"/>
      <c r="C3064"/>
      <c r="D3064"/>
      <c r="E3064"/>
    </row>
    <row r="3065" spans="2:5" x14ac:dyDescent="0.25">
      <c r="B3065"/>
      <c r="C3065"/>
      <c r="D3065"/>
      <c r="E3065"/>
    </row>
    <row r="3066" spans="2:5" x14ac:dyDescent="0.25">
      <c r="B3066"/>
      <c r="C3066"/>
      <c r="D3066"/>
      <c r="E3066"/>
    </row>
    <row r="3067" spans="2:5" x14ac:dyDescent="0.25">
      <c r="B3067"/>
      <c r="C3067"/>
      <c r="D3067"/>
      <c r="E3067"/>
    </row>
    <row r="3068" spans="2:5" x14ac:dyDescent="0.25">
      <c r="B3068"/>
      <c r="C3068"/>
      <c r="D3068"/>
      <c r="E3068"/>
    </row>
    <row r="3069" spans="2:5" x14ac:dyDescent="0.25">
      <c r="B3069"/>
      <c r="C3069"/>
      <c r="D3069"/>
      <c r="E3069"/>
    </row>
    <row r="3070" spans="2:5" x14ac:dyDescent="0.25">
      <c r="B3070"/>
      <c r="C3070"/>
      <c r="D3070"/>
      <c r="E3070"/>
    </row>
    <row r="3071" spans="2:5" x14ac:dyDescent="0.25">
      <c r="B3071"/>
      <c r="C3071"/>
      <c r="D3071"/>
      <c r="E3071"/>
    </row>
    <row r="3072" spans="2:5" x14ac:dyDescent="0.25">
      <c r="B3072"/>
      <c r="C3072"/>
      <c r="D3072"/>
      <c r="E3072"/>
    </row>
    <row r="3073" spans="2:5" x14ac:dyDescent="0.25">
      <c r="B3073"/>
      <c r="C3073"/>
      <c r="D3073"/>
      <c r="E3073"/>
    </row>
    <row r="3074" spans="2:5" x14ac:dyDescent="0.25">
      <c r="B3074"/>
      <c r="C3074"/>
      <c r="D3074"/>
      <c r="E3074"/>
    </row>
    <row r="3075" spans="2:5" x14ac:dyDescent="0.25">
      <c r="B3075"/>
      <c r="C3075"/>
      <c r="D3075"/>
      <c r="E3075"/>
    </row>
    <row r="3076" spans="2:5" x14ac:dyDescent="0.25">
      <c r="B3076"/>
      <c r="C3076"/>
      <c r="D3076"/>
      <c r="E3076"/>
    </row>
    <row r="3077" spans="2:5" x14ac:dyDescent="0.25">
      <c r="B3077"/>
      <c r="C3077"/>
      <c r="D3077"/>
      <c r="E3077"/>
    </row>
    <row r="3078" spans="2:5" x14ac:dyDescent="0.25">
      <c r="B3078"/>
      <c r="C3078"/>
      <c r="D3078"/>
      <c r="E3078"/>
    </row>
    <row r="3079" spans="2:5" x14ac:dyDescent="0.25">
      <c r="B3079"/>
      <c r="C3079"/>
      <c r="D3079"/>
      <c r="E3079"/>
    </row>
    <row r="3080" spans="2:5" x14ac:dyDescent="0.25">
      <c r="B3080"/>
      <c r="C3080"/>
      <c r="D3080"/>
      <c r="E3080"/>
    </row>
    <row r="3081" spans="2:5" x14ac:dyDescent="0.25">
      <c r="B3081"/>
      <c r="C3081"/>
      <c r="D3081"/>
      <c r="E3081"/>
    </row>
    <row r="3082" spans="2:5" x14ac:dyDescent="0.25">
      <c r="B3082"/>
      <c r="C3082"/>
      <c r="D3082"/>
      <c r="E3082"/>
    </row>
    <row r="3083" spans="2:5" x14ac:dyDescent="0.25">
      <c r="B3083"/>
      <c r="C3083"/>
      <c r="D3083"/>
      <c r="E3083"/>
    </row>
    <row r="3084" spans="2:5" x14ac:dyDescent="0.25">
      <c r="B3084"/>
      <c r="C3084"/>
      <c r="D3084"/>
      <c r="E3084"/>
    </row>
    <row r="3085" spans="2:5" x14ac:dyDescent="0.25">
      <c r="B3085"/>
      <c r="C3085"/>
      <c r="D3085"/>
      <c r="E3085"/>
    </row>
    <row r="3086" spans="2:5" x14ac:dyDescent="0.25">
      <c r="B3086"/>
      <c r="C3086"/>
      <c r="D3086"/>
      <c r="E3086"/>
    </row>
    <row r="3087" spans="2:5" x14ac:dyDescent="0.25">
      <c r="B3087"/>
      <c r="C3087"/>
      <c r="D3087"/>
      <c r="E3087"/>
    </row>
    <row r="3088" spans="2:5" x14ac:dyDescent="0.25">
      <c r="B3088"/>
      <c r="C3088"/>
      <c r="D3088"/>
      <c r="E3088"/>
    </row>
    <row r="3089" spans="2:5" x14ac:dyDescent="0.25">
      <c r="B3089"/>
      <c r="C3089"/>
      <c r="D3089"/>
      <c r="E3089"/>
    </row>
    <row r="3090" spans="2:5" x14ac:dyDescent="0.25">
      <c r="B3090"/>
      <c r="C3090"/>
      <c r="D3090"/>
      <c r="E3090"/>
    </row>
    <row r="3091" spans="2:5" x14ac:dyDescent="0.25">
      <c r="B3091"/>
      <c r="C3091"/>
      <c r="D3091"/>
      <c r="E3091"/>
    </row>
    <row r="3092" spans="2:5" x14ac:dyDescent="0.25">
      <c r="B3092"/>
      <c r="C3092"/>
      <c r="D3092"/>
      <c r="E3092"/>
    </row>
    <row r="3093" spans="2:5" x14ac:dyDescent="0.25">
      <c r="B3093"/>
      <c r="C3093"/>
      <c r="D3093"/>
      <c r="E3093"/>
    </row>
    <row r="3094" spans="2:5" x14ac:dyDescent="0.25">
      <c r="B3094"/>
      <c r="C3094"/>
      <c r="D3094"/>
      <c r="E3094"/>
    </row>
    <row r="3095" spans="2:5" x14ac:dyDescent="0.25">
      <c r="B3095"/>
      <c r="C3095"/>
      <c r="D3095"/>
      <c r="E3095"/>
    </row>
    <row r="3096" spans="2:5" x14ac:dyDescent="0.25">
      <c r="B3096"/>
      <c r="C3096"/>
      <c r="D3096"/>
      <c r="E3096"/>
    </row>
    <row r="3097" spans="2:5" x14ac:dyDescent="0.25">
      <c r="B3097"/>
      <c r="C3097"/>
      <c r="D3097"/>
      <c r="E3097"/>
    </row>
    <row r="3098" spans="2:5" x14ac:dyDescent="0.25">
      <c r="B3098"/>
      <c r="C3098"/>
      <c r="D3098"/>
      <c r="E3098"/>
    </row>
    <row r="3099" spans="2:5" x14ac:dyDescent="0.25">
      <c r="B3099"/>
      <c r="C3099"/>
      <c r="D3099"/>
      <c r="E3099"/>
    </row>
    <row r="3100" spans="2:5" x14ac:dyDescent="0.25">
      <c r="B3100"/>
      <c r="C3100"/>
      <c r="D3100"/>
      <c r="E3100"/>
    </row>
    <row r="3101" spans="2:5" x14ac:dyDescent="0.25">
      <c r="B3101"/>
      <c r="C3101"/>
      <c r="D3101"/>
      <c r="E3101"/>
    </row>
    <row r="3102" spans="2:5" x14ac:dyDescent="0.25">
      <c r="B3102"/>
      <c r="C3102"/>
      <c r="D3102"/>
      <c r="E3102"/>
    </row>
    <row r="3103" spans="2:5" x14ac:dyDescent="0.25">
      <c r="B3103"/>
      <c r="C3103"/>
      <c r="D3103"/>
      <c r="E3103"/>
    </row>
    <row r="3104" spans="2:5" x14ac:dyDescent="0.25">
      <c r="B3104"/>
      <c r="C3104"/>
      <c r="D3104"/>
      <c r="E3104"/>
    </row>
    <row r="3105" spans="2:5" x14ac:dyDescent="0.25">
      <c r="B3105"/>
      <c r="C3105"/>
      <c r="D3105"/>
      <c r="E3105"/>
    </row>
    <row r="3106" spans="2:5" x14ac:dyDescent="0.25">
      <c r="B3106"/>
      <c r="C3106"/>
      <c r="D3106"/>
      <c r="E3106"/>
    </row>
    <row r="3107" spans="2:5" x14ac:dyDescent="0.25">
      <c r="B3107"/>
      <c r="C3107"/>
      <c r="D3107"/>
      <c r="E3107"/>
    </row>
    <row r="3108" spans="2:5" x14ac:dyDescent="0.25">
      <c r="B3108"/>
      <c r="C3108"/>
      <c r="D3108"/>
      <c r="E3108"/>
    </row>
    <row r="3109" spans="2:5" x14ac:dyDescent="0.25">
      <c r="B3109"/>
      <c r="C3109"/>
      <c r="D3109"/>
      <c r="E3109"/>
    </row>
    <row r="3110" spans="2:5" x14ac:dyDescent="0.25">
      <c r="B3110"/>
      <c r="C3110"/>
      <c r="D3110"/>
      <c r="E3110"/>
    </row>
    <row r="3111" spans="2:5" x14ac:dyDescent="0.25">
      <c r="B3111"/>
      <c r="C3111"/>
      <c r="D3111"/>
      <c r="E3111"/>
    </row>
    <row r="3112" spans="2:5" x14ac:dyDescent="0.25">
      <c r="B3112"/>
      <c r="C3112"/>
      <c r="D3112"/>
      <c r="E3112"/>
    </row>
    <row r="3113" spans="2:5" x14ac:dyDescent="0.25">
      <c r="B3113"/>
      <c r="C3113"/>
      <c r="D3113"/>
      <c r="E3113"/>
    </row>
    <row r="3114" spans="2:5" x14ac:dyDescent="0.25">
      <c r="B3114"/>
      <c r="C3114"/>
      <c r="D3114"/>
      <c r="E3114"/>
    </row>
    <row r="3115" spans="2:5" x14ac:dyDescent="0.25">
      <c r="B3115"/>
      <c r="C3115"/>
      <c r="D3115"/>
      <c r="E3115"/>
    </row>
    <row r="3116" spans="2:5" x14ac:dyDescent="0.25">
      <c r="B3116"/>
      <c r="C3116"/>
      <c r="D3116"/>
      <c r="E3116"/>
    </row>
    <row r="3117" spans="2:5" x14ac:dyDescent="0.25">
      <c r="B3117"/>
      <c r="C3117"/>
      <c r="D3117"/>
      <c r="E3117"/>
    </row>
    <row r="3118" spans="2:5" x14ac:dyDescent="0.25">
      <c r="B3118"/>
      <c r="C3118"/>
      <c r="D3118"/>
      <c r="E3118"/>
    </row>
    <row r="3119" spans="2:5" x14ac:dyDescent="0.25">
      <c r="B3119"/>
      <c r="C3119"/>
      <c r="D3119"/>
      <c r="E3119"/>
    </row>
    <row r="3120" spans="2:5" x14ac:dyDescent="0.25">
      <c r="B3120"/>
      <c r="C3120"/>
      <c r="D3120"/>
      <c r="E3120"/>
    </row>
    <row r="3121" spans="2:5" x14ac:dyDescent="0.25">
      <c r="B3121"/>
      <c r="C3121"/>
      <c r="D3121"/>
      <c r="E3121"/>
    </row>
    <row r="3122" spans="2:5" x14ac:dyDescent="0.25">
      <c r="B3122"/>
      <c r="C3122"/>
      <c r="D3122"/>
      <c r="E3122"/>
    </row>
    <row r="3123" spans="2:5" x14ac:dyDescent="0.25">
      <c r="B3123"/>
      <c r="C3123"/>
      <c r="D3123"/>
      <c r="E3123"/>
    </row>
    <row r="3124" spans="2:5" x14ac:dyDescent="0.25">
      <c r="B3124"/>
      <c r="C3124"/>
      <c r="D3124"/>
      <c r="E3124"/>
    </row>
    <row r="3125" spans="2:5" x14ac:dyDescent="0.25">
      <c r="B3125"/>
      <c r="C3125"/>
      <c r="D3125"/>
      <c r="E3125"/>
    </row>
    <row r="3126" spans="2:5" x14ac:dyDescent="0.25">
      <c r="B3126"/>
      <c r="C3126"/>
      <c r="D3126"/>
      <c r="E3126"/>
    </row>
    <row r="3127" spans="2:5" x14ac:dyDescent="0.25">
      <c r="B3127"/>
      <c r="C3127"/>
      <c r="D3127"/>
      <c r="E3127"/>
    </row>
    <row r="3128" spans="2:5" x14ac:dyDescent="0.25">
      <c r="B3128"/>
      <c r="C3128"/>
      <c r="D3128"/>
      <c r="E3128"/>
    </row>
    <row r="3129" spans="2:5" x14ac:dyDescent="0.25">
      <c r="B3129"/>
      <c r="C3129"/>
      <c r="D3129"/>
      <c r="E3129"/>
    </row>
    <row r="3130" spans="2:5" x14ac:dyDescent="0.25">
      <c r="B3130"/>
      <c r="C3130"/>
      <c r="D3130"/>
      <c r="E3130"/>
    </row>
    <row r="3131" spans="2:5" x14ac:dyDescent="0.25">
      <c r="B3131"/>
      <c r="C3131"/>
      <c r="D3131"/>
      <c r="E3131"/>
    </row>
    <row r="3132" spans="2:5" x14ac:dyDescent="0.25">
      <c r="B3132"/>
      <c r="C3132"/>
      <c r="D3132"/>
      <c r="E3132"/>
    </row>
    <row r="3133" spans="2:5" x14ac:dyDescent="0.25">
      <c r="B3133"/>
      <c r="C3133"/>
      <c r="D3133"/>
      <c r="E3133"/>
    </row>
    <row r="3134" spans="2:5" x14ac:dyDescent="0.25">
      <c r="B3134"/>
      <c r="C3134"/>
      <c r="D3134"/>
      <c r="E3134"/>
    </row>
    <row r="3135" spans="2:5" x14ac:dyDescent="0.25">
      <c r="B3135"/>
      <c r="C3135"/>
      <c r="D3135"/>
      <c r="E3135"/>
    </row>
    <row r="3136" spans="2:5" x14ac:dyDescent="0.25">
      <c r="B3136"/>
      <c r="C3136"/>
      <c r="D3136"/>
      <c r="E3136"/>
    </row>
    <row r="3137" spans="2:5" x14ac:dyDescent="0.25">
      <c r="B3137"/>
      <c r="C3137"/>
      <c r="D3137"/>
      <c r="E3137"/>
    </row>
    <row r="3138" spans="2:5" x14ac:dyDescent="0.25">
      <c r="B3138"/>
      <c r="C3138"/>
      <c r="D3138"/>
      <c r="E3138"/>
    </row>
    <row r="3139" spans="2:5" x14ac:dyDescent="0.25">
      <c r="B3139"/>
      <c r="C3139"/>
      <c r="D3139"/>
      <c r="E3139"/>
    </row>
    <row r="3140" spans="2:5" x14ac:dyDescent="0.25">
      <c r="B3140"/>
      <c r="C3140"/>
      <c r="D3140"/>
      <c r="E3140"/>
    </row>
    <row r="3141" spans="2:5" x14ac:dyDescent="0.25">
      <c r="B3141"/>
      <c r="C3141"/>
      <c r="D3141"/>
      <c r="E3141"/>
    </row>
    <row r="3142" spans="2:5" x14ac:dyDescent="0.25">
      <c r="B3142"/>
      <c r="C3142"/>
      <c r="D3142"/>
      <c r="E3142"/>
    </row>
    <row r="3143" spans="2:5" x14ac:dyDescent="0.25">
      <c r="B3143"/>
      <c r="C3143"/>
      <c r="D3143"/>
      <c r="E3143"/>
    </row>
    <row r="3144" spans="2:5" x14ac:dyDescent="0.25">
      <c r="B3144"/>
      <c r="C3144"/>
      <c r="D3144"/>
      <c r="E3144"/>
    </row>
    <row r="3145" spans="2:5" x14ac:dyDescent="0.25">
      <c r="B3145"/>
      <c r="C3145"/>
      <c r="D3145"/>
      <c r="E3145"/>
    </row>
    <row r="3146" spans="2:5" x14ac:dyDescent="0.25">
      <c r="B3146"/>
      <c r="C3146"/>
      <c r="D3146"/>
      <c r="E3146"/>
    </row>
    <row r="3147" spans="2:5" x14ac:dyDescent="0.25">
      <c r="B3147"/>
      <c r="C3147"/>
      <c r="D3147"/>
      <c r="E3147"/>
    </row>
    <row r="3148" spans="2:5" x14ac:dyDescent="0.25">
      <c r="B3148"/>
      <c r="C3148"/>
      <c r="D3148"/>
      <c r="E3148"/>
    </row>
    <row r="3149" spans="2:5" x14ac:dyDescent="0.25">
      <c r="B3149"/>
      <c r="C3149"/>
      <c r="D3149"/>
      <c r="E3149"/>
    </row>
    <row r="3150" spans="2:5" x14ac:dyDescent="0.25">
      <c r="B3150"/>
      <c r="C3150"/>
      <c r="D3150"/>
      <c r="E3150"/>
    </row>
    <row r="3151" spans="2:5" x14ac:dyDescent="0.25">
      <c r="B3151"/>
      <c r="C3151"/>
      <c r="D3151"/>
      <c r="E3151"/>
    </row>
    <row r="3152" spans="2:5" x14ac:dyDescent="0.25">
      <c r="B3152"/>
      <c r="C3152"/>
      <c r="D3152"/>
      <c r="E3152"/>
    </row>
    <row r="3153" spans="2:5" x14ac:dyDescent="0.25">
      <c r="B3153"/>
      <c r="C3153"/>
      <c r="D3153"/>
      <c r="E3153"/>
    </row>
    <row r="3154" spans="2:5" x14ac:dyDescent="0.25">
      <c r="B3154"/>
      <c r="C3154"/>
      <c r="D3154"/>
      <c r="E3154"/>
    </row>
    <row r="3155" spans="2:5" x14ac:dyDescent="0.25">
      <c r="B3155"/>
      <c r="C3155"/>
      <c r="D3155"/>
      <c r="E3155"/>
    </row>
    <row r="3156" spans="2:5" x14ac:dyDescent="0.25">
      <c r="B3156"/>
      <c r="C3156"/>
      <c r="D3156"/>
      <c r="E3156"/>
    </row>
    <row r="3157" spans="2:5" x14ac:dyDescent="0.25">
      <c r="B3157"/>
      <c r="C3157"/>
      <c r="D3157"/>
      <c r="E3157"/>
    </row>
    <row r="3158" spans="2:5" x14ac:dyDescent="0.25">
      <c r="B3158"/>
      <c r="C3158"/>
      <c r="D3158"/>
      <c r="E3158"/>
    </row>
    <row r="3159" spans="2:5" x14ac:dyDescent="0.25">
      <c r="B3159"/>
      <c r="C3159"/>
      <c r="D3159"/>
      <c r="E3159"/>
    </row>
    <row r="3160" spans="2:5" x14ac:dyDescent="0.25">
      <c r="B3160"/>
      <c r="C3160"/>
      <c r="D3160"/>
      <c r="E3160"/>
    </row>
    <row r="3161" spans="2:5" x14ac:dyDescent="0.25">
      <c r="B3161"/>
      <c r="C3161"/>
      <c r="D3161"/>
      <c r="E3161"/>
    </row>
    <row r="3162" spans="2:5" x14ac:dyDescent="0.25">
      <c r="B3162"/>
      <c r="C3162"/>
      <c r="D3162"/>
      <c r="E3162"/>
    </row>
    <row r="3163" spans="2:5" x14ac:dyDescent="0.25">
      <c r="B3163"/>
      <c r="C3163"/>
      <c r="D3163"/>
      <c r="E3163"/>
    </row>
    <row r="3164" spans="2:5" x14ac:dyDescent="0.25">
      <c r="B3164"/>
      <c r="C3164"/>
      <c r="D3164"/>
      <c r="E3164"/>
    </row>
    <row r="3165" spans="2:5" x14ac:dyDescent="0.25">
      <c r="B3165"/>
      <c r="C3165"/>
      <c r="D3165"/>
      <c r="E3165"/>
    </row>
    <row r="3166" spans="2:5" x14ac:dyDescent="0.25">
      <c r="B3166"/>
      <c r="C3166"/>
      <c r="D3166"/>
      <c r="E3166"/>
    </row>
    <row r="3167" spans="2:5" x14ac:dyDescent="0.25">
      <c r="B3167"/>
      <c r="C3167"/>
      <c r="D3167"/>
      <c r="E3167"/>
    </row>
    <row r="3168" spans="2:5" x14ac:dyDescent="0.25">
      <c r="B3168"/>
      <c r="C3168"/>
      <c r="D3168"/>
      <c r="E3168"/>
    </row>
    <row r="3169" spans="2:5" x14ac:dyDescent="0.25">
      <c r="B3169"/>
      <c r="C3169"/>
      <c r="D3169"/>
      <c r="E3169"/>
    </row>
    <row r="3170" spans="2:5" x14ac:dyDescent="0.25">
      <c r="B3170"/>
      <c r="C3170"/>
      <c r="D3170"/>
      <c r="E3170"/>
    </row>
    <row r="3171" spans="2:5" x14ac:dyDescent="0.25">
      <c r="B3171"/>
      <c r="C3171"/>
      <c r="D3171"/>
      <c r="E3171"/>
    </row>
    <row r="3172" spans="2:5" x14ac:dyDescent="0.25">
      <c r="B3172"/>
      <c r="C3172"/>
      <c r="D3172"/>
      <c r="E3172"/>
    </row>
    <row r="3173" spans="2:5" x14ac:dyDescent="0.25">
      <c r="B3173"/>
      <c r="C3173"/>
      <c r="D3173"/>
      <c r="E3173"/>
    </row>
    <row r="3174" spans="2:5" x14ac:dyDescent="0.25">
      <c r="B3174"/>
      <c r="C3174"/>
      <c r="D3174"/>
      <c r="E3174"/>
    </row>
    <row r="3175" spans="2:5" x14ac:dyDescent="0.25">
      <c r="B3175"/>
      <c r="C3175"/>
      <c r="D3175"/>
      <c r="E3175"/>
    </row>
    <row r="3176" spans="2:5" x14ac:dyDescent="0.25">
      <c r="B3176"/>
      <c r="C3176"/>
      <c r="D3176"/>
      <c r="E3176"/>
    </row>
    <row r="3177" spans="2:5" x14ac:dyDescent="0.25">
      <c r="B3177"/>
      <c r="C3177"/>
      <c r="D3177"/>
      <c r="E3177"/>
    </row>
    <row r="3178" spans="2:5" x14ac:dyDescent="0.25">
      <c r="B3178"/>
      <c r="C3178"/>
      <c r="D3178"/>
      <c r="E3178"/>
    </row>
    <row r="3179" spans="2:5" x14ac:dyDescent="0.25">
      <c r="B3179"/>
      <c r="C3179"/>
      <c r="D3179"/>
      <c r="E3179"/>
    </row>
    <row r="3180" spans="2:5" x14ac:dyDescent="0.25">
      <c r="B3180"/>
      <c r="C3180"/>
      <c r="D3180"/>
      <c r="E3180"/>
    </row>
    <row r="3181" spans="2:5" x14ac:dyDescent="0.25">
      <c r="B3181"/>
      <c r="C3181"/>
      <c r="D3181"/>
      <c r="E3181"/>
    </row>
    <row r="3182" spans="2:5" x14ac:dyDescent="0.25">
      <c r="B3182"/>
      <c r="C3182"/>
      <c r="D3182"/>
      <c r="E3182"/>
    </row>
    <row r="3183" spans="2:5" x14ac:dyDescent="0.25">
      <c r="B3183"/>
      <c r="C3183"/>
      <c r="D3183"/>
      <c r="E3183"/>
    </row>
    <row r="3184" spans="2:5" x14ac:dyDescent="0.25">
      <c r="B3184"/>
      <c r="C3184"/>
      <c r="D3184"/>
      <c r="E3184"/>
    </row>
    <row r="3185" spans="2:5" x14ac:dyDescent="0.25">
      <c r="B3185"/>
      <c r="C3185"/>
      <c r="D3185"/>
      <c r="E3185"/>
    </row>
    <row r="3186" spans="2:5" x14ac:dyDescent="0.25">
      <c r="B3186"/>
      <c r="C3186"/>
      <c r="D3186"/>
      <c r="E3186"/>
    </row>
    <row r="3187" spans="2:5" x14ac:dyDescent="0.25">
      <c r="B3187"/>
      <c r="C3187"/>
      <c r="D3187"/>
      <c r="E3187"/>
    </row>
    <row r="3188" spans="2:5" x14ac:dyDescent="0.25">
      <c r="B3188"/>
      <c r="C3188"/>
      <c r="D3188"/>
      <c r="E3188"/>
    </row>
    <row r="3189" spans="2:5" x14ac:dyDescent="0.25">
      <c r="B3189"/>
      <c r="C3189"/>
      <c r="D3189"/>
      <c r="E3189"/>
    </row>
    <row r="3190" spans="2:5" x14ac:dyDescent="0.25">
      <c r="B3190"/>
      <c r="C3190"/>
      <c r="D3190"/>
      <c r="E3190"/>
    </row>
    <row r="3191" spans="2:5" x14ac:dyDescent="0.25">
      <c r="B3191"/>
      <c r="C3191"/>
      <c r="D3191"/>
      <c r="E3191"/>
    </row>
    <row r="3192" spans="2:5" x14ac:dyDescent="0.25">
      <c r="B3192"/>
      <c r="C3192"/>
      <c r="D3192"/>
      <c r="E3192"/>
    </row>
    <row r="3193" spans="2:5" x14ac:dyDescent="0.25">
      <c r="B3193"/>
      <c r="C3193"/>
      <c r="D3193"/>
      <c r="E3193"/>
    </row>
    <row r="3194" spans="2:5" x14ac:dyDescent="0.25">
      <c r="B3194"/>
      <c r="C3194"/>
      <c r="D3194"/>
      <c r="E3194"/>
    </row>
    <row r="3195" spans="2:5" x14ac:dyDescent="0.25">
      <c r="B3195"/>
      <c r="C3195"/>
      <c r="D3195"/>
      <c r="E3195"/>
    </row>
    <row r="3196" spans="2:5" x14ac:dyDescent="0.25">
      <c r="B3196"/>
      <c r="C3196"/>
      <c r="D3196"/>
      <c r="E3196"/>
    </row>
    <row r="3197" spans="2:5" x14ac:dyDescent="0.25">
      <c r="B3197"/>
      <c r="C3197"/>
      <c r="D3197"/>
      <c r="E3197"/>
    </row>
    <row r="3198" spans="2:5" x14ac:dyDescent="0.25">
      <c r="B3198"/>
      <c r="C3198"/>
      <c r="D3198"/>
      <c r="E3198"/>
    </row>
    <row r="3199" spans="2:5" x14ac:dyDescent="0.25">
      <c r="B3199"/>
      <c r="C3199"/>
      <c r="D3199"/>
      <c r="E3199"/>
    </row>
    <row r="3200" spans="2:5" x14ac:dyDescent="0.25">
      <c r="B3200"/>
      <c r="C3200"/>
      <c r="D3200"/>
      <c r="E3200"/>
    </row>
    <row r="3201" spans="2:5" x14ac:dyDescent="0.25">
      <c r="B3201"/>
      <c r="C3201"/>
      <c r="D3201"/>
      <c r="E3201"/>
    </row>
    <row r="3202" spans="2:5" x14ac:dyDescent="0.25">
      <c r="B3202"/>
      <c r="C3202"/>
      <c r="D3202"/>
      <c r="E3202"/>
    </row>
    <row r="3203" spans="2:5" x14ac:dyDescent="0.25">
      <c r="B3203"/>
      <c r="C3203"/>
      <c r="D3203"/>
      <c r="E3203"/>
    </row>
    <row r="3204" spans="2:5" x14ac:dyDescent="0.25">
      <c r="B3204"/>
      <c r="C3204"/>
      <c r="D3204"/>
      <c r="E3204"/>
    </row>
    <row r="3205" spans="2:5" x14ac:dyDescent="0.25">
      <c r="B3205"/>
      <c r="C3205"/>
      <c r="D3205"/>
      <c r="E3205"/>
    </row>
    <row r="3206" spans="2:5" x14ac:dyDescent="0.25">
      <c r="B3206"/>
      <c r="C3206"/>
      <c r="D3206"/>
      <c r="E3206"/>
    </row>
    <row r="3207" spans="2:5" x14ac:dyDescent="0.25">
      <c r="B3207"/>
      <c r="C3207"/>
      <c r="D3207"/>
      <c r="E3207"/>
    </row>
    <row r="3208" spans="2:5" x14ac:dyDescent="0.25">
      <c r="B3208"/>
      <c r="C3208"/>
      <c r="D3208"/>
      <c r="E3208"/>
    </row>
    <row r="3209" spans="2:5" x14ac:dyDescent="0.25">
      <c r="B3209"/>
      <c r="C3209"/>
      <c r="D3209"/>
      <c r="E3209"/>
    </row>
    <row r="3210" spans="2:5" x14ac:dyDescent="0.25">
      <c r="B3210"/>
      <c r="C3210"/>
      <c r="D3210"/>
      <c r="E3210"/>
    </row>
    <row r="3211" spans="2:5" x14ac:dyDescent="0.25">
      <c r="B3211"/>
      <c r="C3211"/>
      <c r="D3211"/>
      <c r="E3211"/>
    </row>
    <row r="3212" spans="2:5" x14ac:dyDescent="0.25">
      <c r="B3212"/>
      <c r="C3212"/>
      <c r="D3212"/>
      <c r="E3212"/>
    </row>
    <row r="3213" spans="2:5" x14ac:dyDescent="0.25">
      <c r="B3213"/>
      <c r="C3213"/>
      <c r="D3213"/>
      <c r="E3213"/>
    </row>
    <row r="3214" spans="2:5" x14ac:dyDescent="0.25">
      <c r="B3214"/>
      <c r="C3214"/>
      <c r="D3214"/>
      <c r="E3214"/>
    </row>
    <row r="3215" spans="2:5" x14ac:dyDescent="0.25">
      <c r="B3215"/>
      <c r="C3215"/>
      <c r="D3215"/>
      <c r="E3215"/>
    </row>
    <row r="3216" spans="2:5" x14ac:dyDescent="0.25">
      <c r="B3216"/>
      <c r="C3216"/>
      <c r="D3216"/>
      <c r="E3216"/>
    </row>
    <row r="3217" spans="2:5" x14ac:dyDescent="0.25">
      <c r="B3217"/>
      <c r="C3217"/>
      <c r="D3217"/>
      <c r="E3217"/>
    </row>
    <row r="3218" spans="2:5" x14ac:dyDescent="0.25">
      <c r="B3218"/>
      <c r="C3218"/>
      <c r="D3218"/>
      <c r="E3218"/>
    </row>
    <row r="3219" spans="2:5" x14ac:dyDescent="0.25">
      <c r="B3219"/>
      <c r="C3219"/>
      <c r="D3219"/>
      <c r="E3219"/>
    </row>
    <row r="3220" spans="2:5" x14ac:dyDescent="0.25">
      <c r="B3220"/>
      <c r="C3220"/>
      <c r="D3220"/>
      <c r="E3220"/>
    </row>
    <row r="3221" spans="2:5" x14ac:dyDescent="0.25">
      <c r="B3221"/>
      <c r="C3221"/>
      <c r="D3221"/>
      <c r="E3221"/>
    </row>
    <row r="3222" spans="2:5" x14ac:dyDescent="0.25">
      <c r="B3222"/>
      <c r="C3222"/>
      <c r="D3222"/>
      <c r="E3222"/>
    </row>
    <row r="3223" spans="2:5" x14ac:dyDescent="0.25">
      <c r="B3223"/>
      <c r="C3223"/>
      <c r="D3223"/>
      <c r="E3223"/>
    </row>
    <row r="3224" spans="2:5" x14ac:dyDescent="0.25">
      <c r="B3224"/>
      <c r="C3224"/>
      <c r="D3224"/>
      <c r="E3224"/>
    </row>
    <row r="3225" spans="2:5" x14ac:dyDescent="0.25">
      <c r="B3225"/>
      <c r="C3225"/>
      <c r="D3225"/>
      <c r="E3225"/>
    </row>
    <row r="3226" spans="2:5" x14ac:dyDescent="0.25">
      <c r="B3226"/>
      <c r="C3226"/>
      <c r="D3226"/>
      <c r="E3226"/>
    </row>
    <row r="3227" spans="2:5" x14ac:dyDescent="0.25">
      <c r="B3227"/>
      <c r="C3227"/>
      <c r="D3227"/>
      <c r="E3227"/>
    </row>
    <row r="3228" spans="2:5" x14ac:dyDescent="0.25">
      <c r="B3228"/>
      <c r="C3228"/>
      <c r="D3228"/>
      <c r="E3228"/>
    </row>
    <row r="3229" spans="2:5" x14ac:dyDescent="0.25">
      <c r="B3229"/>
      <c r="C3229"/>
      <c r="D3229"/>
      <c r="E3229"/>
    </row>
    <row r="3230" spans="2:5" x14ac:dyDescent="0.25">
      <c r="B3230"/>
      <c r="C3230"/>
      <c r="D3230"/>
      <c r="E3230"/>
    </row>
    <row r="3231" spans="2:5" x14ac:dyDescent="0.25">
      <c r="B3231"/>
      <c r="C3231"/>
      <c r="D3231"/>
      <c r="E3231"/>
    </row>
    <row r="3232" spans="2:5" x14ac:dyDescent="0.25">
      <c r="B3232"/>
      <c r="C3232"/>
      <c r="D3232"/>
      <c r="E3232"/>
    </row>
    <row r="3233" spans="2:5" x14ac:dyDescent="0.25">
      <c r="B3233"/>
      <c r="C3233"/>
      <c r="D3233"/>
      <c r="E3233"/>
    </row>
    <row r="3234" spans="2:5" x14ac:dyDescent="0.25">
      <c r="B3234"/>
      <c r="C3234"/>
      <c r="D3234"/>
      <c r="E3234"/>
    </row>
    <row r="3235" spans="2:5" x14ac:dyDescent="0.25">
      <c r="B3235"/>
      <c r="C3235"/>
      <c r="D3235"/>
      <c r="E3235"/>
    </row>
    <row r="3236" spans="2:5" x14ac:dyDescent="0.25">
      <c r="B3236"/>
      <c r="C3236"/>
      <c r="D3236"/>
      <c r="E3236"/>
    </row>
    <row r="3237" spans="2:5" x14ac:dyDescent="0.25">
      <c r="B3237"/>
      <c r="C3237"/>
      <c r="D3237"/>
      <c r="E3237"/>
    </row>
    <row r="3238" spans="2:5" x14ac:dyDescent="0.25">
      <c r="B3238"/>
      <c r="C3238"/>
      <c r="D3238"/>
      <c r="E3238"/>
    </row>
    <row r="3239" spans="2:5" x14ac:dyDescent="0.25">
      <c r="B3239"/>
      <c r="C3239"/>
      <c r="D3239"/>
      <c r="E3239"/>
    </row>
    <row r="3240" spans="2:5" x14ac:dyDescent="0.25">
      <c r="B3240"/>
      <c r="C3240"/>
      <c r="D3240"/>
      <c r="E3240"/>
    </row>
    <row r="3241" spans="2:5" x14ac:dyDescent="0.25">
      <c r="B3241"/>
      <c r="C3241"/>
      <c r="D3241"/>
      <c r="E3241"/>
    </row>
    <row r="3242" spans="2:5" x14ac:dyDescent="0.25">
      <c r="B3242"/>
      <c r="C3242"/>
      <c r="D3242"/>
      <c r="E3242"/>
    </row>
    <row r="3243" spans="2:5" x14ac:dyDescent="0.25">
      <c r="B3243"/>
      <c r="C3243"/>
      <c r="D3243"/>
      <c r="E3243"/>
    </row>
    <row r="3244" spans="2:5" x14ac:dyDescent="0.25">
      <c r="B3244"/>
      <c r="C3244"/>
      <c r="D3244"/>
      <c r="E3244"/>
    </row>
    <row r="3245" spans="2:5" x14ac:dyDescent="0.25">
      <c r="B3245"/>
      <c r="C3245"/>
      <c r="D3245"/>
      <c r="E3245"/>
    </row>
    <row r="3246" spans="2:5" x14ac:dyDescent="0.25">
      <c r="B3246"/>
      <c r="C3246"/>
      <c r="D3246"/>
      <c r="E3246"/>
    </row>
    <row r="3247" spans="2:5" x14ac:dyDescent="0.25">
      <c r="B3247"/>
      <c r="C3247"/>
      <c r="D3247"/>
      <c r="E3247"/>
    </row>
    <row r="3248" spans="2:5" x14ac:dyDescent="0.25">
      <c r="B3248"/>
      <c r="C3248"/>
      <c r="D3248"/>
      <c r="E3248"/>
    </row>
    <row r="3249" spans="2:5" x14ac:dyDescent="0.25">
      <c r="B3249"/>
      <c r="C3249"/>
      <c r="D3249"/>
      <c r="E3249"/>
    </row>
    <row r="3250" spans="2:5" x14ac:dyDescent="0.25">
      <c r="B3250"/>
      <c r="C3250"/>
      <c r="D3250"/>
      <c r="E3250"/>
    </row>
    <row r="3251" spans="2:5" x14ac:dyDescent="0.25">
      <c r="B3251"/>
      <c r="C3251"/>
      <c r="D3251"/>
      <c r="E3251"/>
    </row>
    <row r="3252" spans="2:5" x14ac:dyDescent="0.25">
      <c r="B3252"/>
      <c r="C3252"/>
      <c r="D3252"/>
      <c r="E3252"/>
    </row>
    <row r="3253" spans="2:5" x14ac:dyDescent="0.25">
      <c r="B3253"/>
      <c r="C3253"/>
      <c r="D3253"/>
      <c r="E3253"/>
    </row>
    <row r="3254" spans="2:5" x14ac:dyDescent="0.25">
      <c r="B3254"/>
      <c r="C3254"/>
      <c r="D3254"/>
      <c r="E3254"/>
    </row>
    <row r="3255" spans="2:5" x14ac:dyDescent="0.25">
      <c r="B3255"/>
      <c r="C3255"/>
      <c r="D3255"/>
      <c r="E3255"/>
    </row>
    <row r="3256" spans="2:5" x14ac:dyDescent="0.25">
      <c r="B3256"/>
      <c r="C3256"/>
      <c r="D3256"/>
      <c r="E3256"/>
    </row>
    <row r="3257" spans="2:5" x14ac:dyDescent="0.25">
      <c r="B3257"/>
      <c r="C3257"/>
      <c r="D3257"/>
      <c r="E3257"/>
    </row>
    <row r="3258" spans="2:5" x14ac:dyDescent="0.25">
      <c r="B3258"/>
      <c r="C3258"/>
      <c r="D3258"/>
      <c r="E3258"/>
    </row>
    <row r="3259" spans="2:5" x14ac:dyDescent="0.25">
      <c r="B3259"/>
      <c r="C3259"/>
      <c r="D3259"/>
      <c r="E3259"/>
    </row>
    <row r="3260" spans="2:5" x14ac:dyDescent="0.25">
      <c r="B3260"/>
      <c r="C3260"/>
      <c r="D3260"/>
      <c r="E3260"/>
    </row>
    <row r="3261" spans="2:5" x14ac:dyDescent="0.25">
      <c r="B3261"/>
      <c r="C3261"/>
      <c r="D3261"/>
      <c r="E3261"/>
    </row>
    <row r="3262" spans="2:5" x14ac:dyDescent="0.25">
      <c r="B3262"/>
      <c r="C3262"/>
      <c r="D3262"/>
      <c r="E3262"/>
    </row>
    <row r="3263" spans="2:5" x14ac:dyDescent="0.25">
      <c r="B3263"/>
      <c r="C3263"/>
      <c r="D3263"/>
      <c r="E3263"/>
    </row>
    <row r="3264" spans="2:5" x14ac:dyDescent="0.25">
      <c r="B3264"/>
      <c r="C3264"/>
      <c r="D3264"/>
      <c r="E3264"/>
    </row>
    <row r="3265" spans="2:5" x14ac:dyDescent="0.25">
      <c r="B3265"/>
      <c r="C3265"/>
      <c r="D3265"/>
      <c r="E3265"/>
    </row>
    <row r="3266" spans="2:5" x14ac:dyDescent="0.25">
      <c r="B3266"/>
      <c r="C3266"/>
      <c r="D3266"/>
      <c r="E3266"/>
    </row>
    <row r="3267" spans="2:5" x14ac:dyDescent="0.25">
      <c r="B3267"/>
      <c r="C3267"/>
      <c r="D3267"/>
      <c r="E3267"/>
    </row>
    <row r="3268" spans="2:5" x14ac:dyDescent="0.25">
      <c r="B3268"/>
      <c r="C3268"/>
      <c r="D3268"/>
      <c r="E3268"/>
    </row>
    <row r="3269" spans="2:5" x14ac:dyDescent="0.25">
      <c r="B3269"/>
      <c r="C3269"/>
      <c r="D3269"/>
      <c r="E3269"/>
    </row>
    <row r="3270" spans="2:5" x14ac:dyDescent="0.25">
      <c r="B3270"/>
      <c r="C3270"/>
      <c r="D3270"/>
      <c r="E3270"/>
    </row>
    <row r="3271" spans="2:5" x14ac:dyDescent="0.25">
      <c r="B3271"/>
      <c r="C3271"/>
      <c r="D3271"/>
      <c r="E3271"/>
    </row>
    <row r="3272" spans="2:5" x14ac:dyDescent="0.25">
      <c r="B3272"/>
      <c r="C3272"/>
      <c r="D3272"/>
      <c r="E3272"/>
    </row>
    <row r="3273" spans="2:5" x14ac:dyDescent="0.25">
      <c r="B3273"/>
      <c r="C3273"/>
      <c r="D3273"/>
      <c r="E3273"/>
    </row>
    <row r="3274" spans="2:5" x14ac:dyDescent="0.25">
      <c r="B3274"/>
      <c r="C3274"/>
      <c r="D3274"/>
      <c r="E3274"/>
    </row>
    <row r="3275" spans="2:5" x14ac:dyDescent="0.25">
      <c r="B3275"/>
      <c r="C3275"/>
      <c r="D3275"/>
      <c r="E3275"/>
    </row>
    <row r="3276" spans="2:5" x14ac:dyDescent="0.25">
      <c r="B3276"/>
      <c r="C3276"/>
      <c r="D3276"/>
      <c r="E3276"/>
    </row>
    <row r="3277" spans="2:5" x14ac:dyDescent="0.25">
      <c r="B3277"/>
      <c r="C3277"/>
      <c r="D3277"/>
      <c r="E3277"/>
    </row>
    <row r="3278" spans="2:5" x14ac:dyDescent="0.25">
      <c r="B3278"/>
      <c r="C3278"/>
      <c r="D3278"/>
      <c r="E3278"/>
    </row>
    <row r="3279" spans="2:5" x14ac:dyDescent="0.25">
      <c r="B3279"/>
      <c r="C3279"/>
      <c r="D3279"/>
      <c r="E3279"/>
    </row>
    <row r="3280" spans="2:5" x14ac:dyDescent="0.25">
      <c r="B3280"/>
      <c r="C3280"/>
      <c r="D3280"/>
      <c r="E3280"/>
    </row>
    <row r="3281" spans="2:5" x14ac:dyDescent="0.25">
      <c r="B3281"/>
      <c r="C3281"/>
      <c r="D3281"/>
      <c r="E3281"/>
    </row>
    <row r="3282" spans="2:5" x14ac:dyDescent="0.25">
      <c r="B3282"/>
      <c r="C3282"/>
      <c r="D3282"/>
      <c r="E3282"/>
    </row>
    <row r="3283" spans="2:5" x14ac:dyDescent="0.25">
      <c r="B3283"/>
      <c r="C3283"/>
      <c r="D3283"/>
      <c r="E3283"/>
    </row>
    <row r="3284" spans="2:5" x14ac:dyDescent="0.25">
      <c r="B3284"/>
      <c r="C3284"/>
      <c r="D3284"/>
      <c r="E3284"/>
    </row>
    <row r="3285" spans="2:5" x14ac:dyDescent="0.25">
      <c r="B3285"/>
      <c r="C3285"/>
      <c r="D3285"/>
      <c r="E3285"/>
    </row>
    <row r="3286" spans="2:5" x14ac:dyDescent="0.25">
      <c r="B3286"/>
      <c r="C3286"/>
      <c r="D3286"/>
      <c r="E3286"/>
    </row>
    <row r="3287" spans="2:5" x14ac:dyDescent="0.25">
      <c r="B3287"/>
      <c r="C3287"/>
      <c r="D3287"/>
      <c r="E3287"/>
    </row>
    <row r="3288" spans="2:5" x14ac:dyDescent="0.25">
      <c r="B3288"/>
      <c r="C3288"/>
      <c r="D3288"/>
      <c r="E3288"/>
    </row>
    <row r="3289" spans="2:5" x14ac:dyDescent="0.25">
      <c r="B3289"/>
      <c r="C3289"/>
      <c r="D3289"/>
      <c r="E3289"/>
    </row>
    <row r="3290" spans="2:5" x14ac:dyDescent="0.25">
      <c r="B3290"/>
      <c r="C3290"/>
      <c r="D3290"/>
      <c r="E3290"/>
    </row>
    <row r="3291" spans="2:5" x14ac:dyDescent="0.25">
      <c r="B3291"/>
      <c r="C3291"/>
      <c r="D3291"/>
      <c r="E3291"/>
    </row>
    <row r="3292" spans="2:5" x14ac:dyDescent="0.25">
      <c r="B3292"/>
      <c r="C3292"/>
      <c r="D3292"/>
      <c r="E3292"/>
    </row>
    <row r="3293" spans="2:5" x14ac:dyDescent="0.25">
      <c r="B3293"/>
      <c r="C3293"/>
      <c r="D3293"/>
      <c r="E3293"/>
    </row>
    <row r="3294" spans="2:5" x14ac:dyDescent="0.25">
      <c r="B3294"/>
      <c r="C3294"/>
      <c r="D3294"/>
      <c r="E3294"/>
    </row>
    <row r="3295" spans="2:5" x14ac:dyDescent="0.25">
      <c r="B3295"/>
      <c r="C3295"/>
      <c r="D3295"/>
      <c r="E3295"/>
    </row>
    <row r="3296" spans="2:5" x14ac:dyDescent="0.25">
      <c r="B3296"/>
      <c r="C3296"/>
      <c r="D3296"/>
      <c r="E3296"/>
    </row>
    <row r="3297" spans="2:5" x14ac:dyDescent="0.25">
      <c r="B3297"/>
      <c r="C3297"/>
      <c r="D3297"/>
      <c r="E3297"/>
    </row>
    <row r="3298" spans="2:5" x14ac:dyDescent="0.25">
      <c r="B3298"/>
      <c r="C3298"/>
      <c r="D3298"/>
      <c r="E3298"/>
    </row>
    <row r="3299" spans="2:5" x14ac:dyDescent="0.25">
      <c r="B3299"/>
      <c r="C3299"/>
      <c r="D3299"/>
      <c r="E3299"/>
    </row>
    <row r="3300" spans="2:5" x14ac:dyDescent="0.25">
      <c r="B3300"/>
      <c r="C3300"/>
      <c r="D3300"/>
      <c r="E3300"/>
    </row>
    <row r="3301" spans="2:5" x14ac:dyDescent="0.25">
      <c r="B3301"/>
      <c r="C3301"/>
      <c r="D3301"/>
      <c r="E3301"/>
    </row>
    <row r="3302" spans="2:5" x14ac:dyDescent="0.25">
      <c r="B3302"/>
      <c r="C3302"/>
      <c r="D3302"/>
      <c r="E3302"/>
    </row>
    <row r="3303" spans="2:5" x14ac:dyDescent="0.25">
      <c r="B3303"/>
      <c r="C3303"/>
      <c r="D3303"/>
      <c r="E3303"/>
    </row>
    <row r="3304" spans="2:5" x14ac:dyDescent="0.25">
      <c r="B3304"/>
      <c r="C3304"/>
      <c r="D3304"/>
      <c r="E3304"/>
    </row>
    <row r="3305" spans="2:5" x14ac:dyDescent="0.25">
      <c r="B3305"/>
      <c r="C3305"/>
      <c r="D3305"/>
      <c r="E3305"/>
    </row>
    <row r="3306" spans="2:5" x14ac:dyDescent="0.25">
      <c r="B3306"/>
      <c r="C3306"/>
      <c r="D3306"/>
      <c r="E3306"/>
    </row>
    <row r="3307" spans="2:5" x14ac:dyDescent="0.25">
      <c r="B3307"/>
      <c r="C3307"/>
      <c r="D3307"/>
      <c r="E3307"/>
    </row>
    <row r="3308" spans="2:5" x14ac:dyDescent="0.25">
      <c r="B3308"/>
      <c r="C3308"/>
      <c r="D3308"/>
      <c r="E3308"/>
    </row>
    <row r="3309" spans="2:5" x14ac:dyDescent="0.25">
      <c r="B3309"/>
      <c r="C3309"/>
      <c r="D3309"/>
      <c r="E3309"/>
    </row>
    <row r="3310" spans="2:5" x14ac:dyDescent="0.25">
      <c r="B3310"/>
      <c r="C3310"/>
      <c r="D3310"/>
      <c r="E3310"/>
    </row>
    <row r="3311" spans="2:5" x14ac:dyDescent="0.25">
      <c r="B3311"/>
      <c r="C3311"/>
      <c r="D3311"/>
      <c r="E3311"/>
    </row>
    <row r="3312" spans="2:5" x14ac:dyDescent="0.25">
      <c r="B3312"/>
      <c r="C3312"/>
      <c r="D3312"/>
      <c r="E3312"/>
    </row>
    <row r="3313" spans="2:5" x14ac:dyDescent="0.25">
      <c r="B3313"/>
      <c r="C3313"/>
      <c r="D3313"/>
      <c r="E3313"/>
    </row>
    <row r="3314" spans="2:5" x14ac:dyDescent="0.25">
      <c r="B3314"/>
      <c r="C3314"/>
      <c r="D3314"/>
      <c r="E3314"/>
    </row>
    <row r="3315" spans="2:5" x14ac:dyDescent="0.25">
      <c r="B3315"/>
      <c r="C3315"/>
      <c r="D3315"/>
      <c r="E3315"/>
    </row>
    <row r="3316" spans="2:5" x14ac:dyDescent="0.25">
      <c r="B3316"/>
      <c r="C3316"/>
      <c r="D3316"/>
      <c r="E3316"/>
    </row>
    <row r="3317" spans="2:5" x14ac:dyDescent="0.25">
      <c r="B3317"/>
      <c r="C3317"/>
      <c r="D3317"/>
      <c r="E3317"/>
    </row>
    <row r="3318" spans="2:5" x14ac:dyDescent="0.25">
      <c r="B3318"/>
      <c r="C3318"/>
      <c r="D3318"/>
      <c r="E3318"/>
    </row>
    <row r="3319" spans="2:5" x14ac:dyDescent="0.25">
      <c r="B3319"/>
      <c r="C3319"/>
      <c r="D3319"/>
      <c r="E3319"/>
    </row>
    <row r="3320" spans="2:5" x14ac:dyDescent="0.25">
      <c r="B3320"/>
      <c r="C3320"/>
      <c r="D3320"/>
      <c r="E3320"/>
    </row>
    <row r="3321" spans="2:5" x14ac:dyDescent="0.25">
      <c r="B3321"/>
      <c r="C3321"/>
      <c r="D3321"/>
      <c r="E3321"/>
    </row>
    <row r="3322" spans="2:5" x14ac:dyDescent="0.25">
      <c r="B3322"/>
      <c r="C3322"/>
      <c r="D3322"/>
      <c r="E3322"/>
    </row>
    <row r="3323" spans="2:5" x14ac:dyDescent="0.25">
      <c r="B3323"/>
      <c r="C3323"/>
      <c r="D3323"/>
      <c r="E3323"/>
    </row>
    <row r="3324" spans="2:5" x14ac:dyDescent="0.25">
      <c r="B3324"/>
      <c r="C3324"/>
      <c r="D3324"/>
      <c r="E3324"/>
    </row>
    <row r="3325" spans="2:5" x14ac:dyDescent="0.25">
      <c r="B3325"/>
      <c r="C3325"/>
      <c r="D3325"/>
      <c r="E3325"/>
    </row>
    <row r="3326" spans="2:5" x14ac:dyDescent="0.25">
      <c r="B3326"/>
      <c r="C3326"/>
      <c r="D3326"/>
      <c r="E3326"/>
    </row>
    <row r="3327" spans="2:5" x14ac:dyDescent="0.25">
      <c r="B3327"/>
      <c r="C3327"/>
      <c r="D3327"/>
      <c r="E3327"/>
    </row>
    <row r="3328" spans="2:5" x14ac:dyDescent="0.25">
      <c r="B3328"/>
      <c r="C3328"/>
      <c r="D3328"/>
      <c r="E3328"/>
    </row>
    <row r="3329" spans="2:5" x14ac:dyDescent="0.25">
      <c r="B3329"/>
      <c r="C3329"/>
      <c r="D3329"/>
      <c r="E3329"/>
    </row>
    <row r="3330" spans="2:5" x14ac:dyDescent="0.25">
      <c r="B3330"/>
      <c r="C3330"/>
      <c r="D3330"/>
      <c r="E3330"/>
    </row>
    <row r="3331" spans="2:5" x14ac:dyDescent="0.25">
      <c r="B3331"/>
      <c r="C3331"/>
      <c r="D3331"/>
      <c r="E3331"/>
    </row>
    <row r="3332" spans="2:5" x14ac:dyDescent="0.25">
      <c r="B3332"/>
      <c r="C3332"/>
      <c r="D3332"/>
      <c r="E3332"/>
    </row>
    <row r="3333" spans="2:5" x14ac:dyDescent="0.25">
      <c r="B3333"/>
      <c r="C3333"/>
      <c r="D3333"/>
      <c r="E3333"/>
    </row>
    <row r="3334" spans="2:5" x14ac:dyDescent="0.25">
      <c r="B3334"/>
      <c r="C3334"/>
      <c r="D3334"/>
      <c r="E3334"/>
    </row>
    <row r="3335" spans="2:5" x14ac:dyDescent="0.25">
      <c r="B3335"/>
      <c r="C3335"/>
      <c r="D3335"/>
      <c r="E3335"/>
    </row>
    <row r="3336" spans="2:5" x14ac:dyDescent="0.25">
      <c r="B3336"/>
      <c r="C3336"/>
      <c r="D3336"/>
      <c r="E3336"/>
    </row>
    <row r="3337" spans="2:5" x14ac:dyDescent="0.25">
      <c r="B3337"/>
      <c r="C3337"/>
      <c r="D3337"/>
      <c r="E3337"/>
    </row>
    <row r="3338" spans="2:5" x14ac:dyDescent="0.25">
      <c r="B3338"/>
      <c r="C3338"/>
      <c r="D3338"/>
      <c r="E3338"/>
    </row>
    <row r="3339" spans="2:5" x14ac:dyDescent="0.25">
      <c r="B3339"/>
      <c r="C3339"/>
      <c r="D3339"/>
      <c r="E3339"/>
    </row>
    <row r="3340" spans="2:5" x14ac:dyDescent="0.25">
      <c r="B3340"/>
      <c r="C3340"/>
      <c r="D3340"/>
      <c r="E3340"/>
    </row>
    <row r="3341" spans="2:5" x14ac:dyDescent="0.25">
      <c r="B3341"/>
      <c r="C3341"/>
      <c r="D3341"/>
      <c r="E3341"/>
    </row>
    <row r="3342" spans="2:5" x14ac:dyDescent="0.25">
      <c r="B3342"/>
      <c r="C3342"/>
      <c r="D3342"/>
      <c r="E3342"/>
    </row>
    <row r="3343" spans="2:5" x14ac:dyDescent="0.25">
      <c r="B3343"/>
      <c r="C3343"/>
      <c r="D3343"/>
      <c r="E3343"/>
    </row>
    <row r="3344" spans="2:5" x14ac:dyDescent="0.25">
      <c r="B3344"/>
      <c r="C3344"/>
      <c r="D3344"/>
      <c r="E3344"/>
    </row>
    <row r="3345" spans="2:5" x14ac:dyDescent="0.25">
      <c r="B3345"/>
      <c r="C3345"/>
      <c r="D3345"/>
      <c r="E3345"/>
    </row>
    <row r="3346" spans="2:5" x14ac:dyDescent="0.25">
      <c r="B3346"/>
      <c r="C3346"/>
      <c r="D3346"/>
      <c r="E3346"/>
    </row>
    <row r="3347" spans="2:5" x14ac:dyDescent="0.25">
      <c r="B3347"/>
      <c r="C3347"/>
      <c r="D3347"/>
      <c r="E3347"/>
    </row>
    <row r="3348" spans="2:5" x14ac:dyDescent="0.25">
      <c r="B3348"/>
      <c r="C3348"/>
      <c r="D3348"/>
      <c r="E3348"/>
    </row>
    <row r="3349" spans="2:5" x14ac:dyDescent="0.25">
      <c r="B3349"/>
      <c r="C3349"/>
      <c r="D3349"/>
      <c r="E3349"/>
    </row>
    <row r="3350" spans="2:5" x14ac:dyDescent="0.25">
      <c r="B3350"/>
      <c r="C3350"/>
      <c r="D3350"/>
      <c r="E3350"/>
    </row>
    <row r="3351" spans="2:5" x14ac:dyDescent="0.25">
      <c r="B3351"/>
      <c r="C3351"/>
      <c r="D3351"/>
      <c r="E3351"/>
    </row>
    <row r="3352" spans="2:5" x14ac:dyDescent="0.25">
      <c r="B3352"/>
      <c r="C3352"/>
      <c r="D3352"/>
      <c r="E3352"/>
    </row>
    <row r="3353" spans="2:5" x14ac:dyDescent="0.25">
      <c r="B3353"/>
      <c r="C3353"/>
      <c r="D3353"/>
      <c r="E3353"/>
    </row>
    <row r="3354" spans="2:5" x14ac:dyDescent="0.25">
      <c r="B3354"/>
      <c r="C3354"/>
      <c r="D3354"/>
      <c r="E3354"/>
    </row>
    <row r="3355" spans="2:5" x14ac:dyDescent="0.25">
      <c r="B3355"/>
      <c r="C3355"/>
      <c r="D3355"/>
      <c r="E3355"/>
    </row>
    <row r="3356" spans="2:5" x14ac:dyDescent="0.25">
      <c r="B3356"/>
      <c r="C3356"/>
      <c r="D3356"/>
      <c r="E3356"/>
    </row>
    <row r="3357" spans="2:5" x14ac:dyDescent="0.25">
      <c r="B3357"/>
      <c r="C3357"/>
      <c r="D3357"/>
      <c r="E3357"/>
    </row>
    <row r="3358" spans="2:5" x14ac:dyDescent="0.25">
      <c r="B3358"/>
      <c r="C3358"/>
      <c r="D3358"/>
      <c r="E3358"/>
    </row>
    <row r="3359" spans="2:5" x14ac:dyDescent="0.25">
      <c r="B3359"/>
      <c r="C3359"/>
      <c r="D3359"/>
      <c r="E3359"/>
    </row>
    <row r="3360" spans="2:5" x14ac:dyDescent="0.25">
      <c r="B3360"/>
      <c r="C3360"/>
      <c r="D3360"/>
      <c r="E3360"/>
    </row>
    <row r="3361" spans="2:5" x14ac:dyDescent="0.25">
      <c r="B3361"/>
      <c r="C3361"/>
      <c r="D3361"/>
      <c r="E3361"/>
    </row>
    <row r="3362" spans="2:5" x14ac:dyDescent="0.25">
      <c r="B3362"/>
      <c r="C3362"/>
      <c r="D3362"/>
      <c r="E3362"/>
    </row>
    <row r="3363" spans="2:5" x14ac:dyDescent="0.25">
      <c r="B3363"/>
      <c r="C3363"/>
      <c r="D3363"/>
      <c r="E3363"/>
    </row>
    <row r="3364" spans="2:5" x14ac:dyDescent="0.25">
      <c r="B3364"/>
      <c r="C3364"/>
      <c r="D3364"/>
      <c r="E3364"/>
    </row>
    <row r="3365" spans="2:5" x14ac:dyDescent="0.25">
      <c r="B3365"/>
      <c r="C3365"/>
      <c r="D3365"/>
      <c r="E3365"/>
    </row>
    <row r="3366" spans="2:5" x14ac:dyDescent="0.25">
      <c r="B3366"/>
      <c r="C3366"/>
      <c r="D3366"/>
      <c r="E3366"/>
    </row>
    <row r="3367" spans="2:5" x14ac:dyDescent="0.25">
      <c r="B3367"/>
      <c r="C3367"/>
      <c r="D3367"/>
      <c r="E3367"/>
    </row>
    <row r="3368" spans="2:5" x14ac:dyDescent="0.25">
      <c r="B3368"/>
      <c r="C3368"/>
      <c r="D3368"/>
      <c r="E3368"/>
    </row>
    <row r="3369" spans="2:5" x14ac:dyDescent="0.25">
      <c r="B3369"/>
      <c r="C3369"/>
      <c r="D3369"/>
      <c r="E3369"/>
    </row>
    <row r="3370" spans="2:5" x14ac:dyDescent="0.25">
      <c r="B3370"/>
      <c r="C3370"/>
      <c r="D3370"/>
      <c r="E3370"/>
    </row>
    <row r="3371" spans="2:5" x14ac:dyDescent="0.25">
      <c r="B3371"/>
      <c r="C3371"/>
      <c r="D3371"/>
      <c r="E3371"/>
    </row>
    <row r="3372" spans="2:5" x14ac:dyDescent="0.25">
      <c r="B3372"/>
      <c r="C3372"/>
      <c r="D3372"/>
      <c r="E3372"/>
    </row>
    <row r="3373" spans="2:5" x14ac:dyDescent="0.25">
      <c r="B3373"/>
      <c r="C3373"/>
      <c r="D3373"/>
      <c r="E3373"/>
    </row>
    <row r="3374" spans="2:5" x14ac:dyDescent="0.25">
      <c r="B3374"/>
      <c r="C3374"/>
      <c r="D3374"/>
      <c r="E3374"/>
    </row>
    <row r="3375" spans="2:5" x14ac:dyDescent="0.25">
      <c r="B3375"/>
      <c r="C3375"/>
      <c r="D3375"/>
      <c r="E3375"/>
    </row>
    <row r="3376" spans="2:5" x14ac:dyDescent="0.25">
      <c r="B3376"/>
      <c r="C3376"/>
      <c r="D3376"/>
      <c r="E3376"/>
    </row>
    <row r="3377" spans="2:5" x14ac:dyDescent="0.25">
      <c r="B3377"/>
      <c r="C3377"/>
      <c r="D3377"/>
      <c r="E3377"/>
    </row>
    <row r="3378" spans="2:5" x14ac:dyDescent="0.25">
      <c r="B3378"/>
      <c r="C3378"/>
      <c r="D3378"/>
      <c r="E3378"/>
    </row>
    <row r="3379" spans="2:5" x14ac:dyDescent="0.25">
      <c r="B3379"/>
      <c r="C3379"/>
      <c r="D3379"/>
      <c r="E3379"/>
    </row>
    <row r="3380" spans="2:5" x14ac:dyDescent="0.25">
      <c r="B3380"/>
      <c r="C3380"/>
      <c r="D3380"/>
      <c r="E3380"/>
    </row>
    <row r="3381" spans="2:5" x14ac:dyDescent="0.25">
      <c r="B3381"/>
      <c r="C3381"/>
      <c r="D3381"/>
      <c r="E3381"/>
    </row>
    <row r="3382" spans="2:5" x14ac:dyDescent="0.25">
      <c r="B3382"/>
      <c r="C3382"/>
      <c r="D3382"/>
      <c r="E3382"/>
    </row>
    <row r="3383" spans="2:5" x14ac:dyDescent="0.25">
      <c r="B3383"/>
      <c r="C3383"/>
      <c r="D3383"/>
      <c r="E3383"/>
    </row>
    <row r="3384" spans="2:5" x14ac:dyDescent="0.25">
      <c r="B3384"/>
      <c r="C3384"/>
      <c r="D3384"/>
      <c r="E3384"/>
    </row>
    <row r="3385" spans="2:5" x14ac:dyDescent="0.25">
      <c r="B3385"/>
      <c r="C3385"/>
      <c r="D3385"/>
      <c r="E3385"/>
    </row>
    <row r="3386" spans="2:5" x14ac:dyDescent="0.25">
      <c r="B3386"/>
      <c r="C3386"/>
      <c r="D3386"/>
      <c r="E3386"/>
    </row>
    <row r="3387" spans="2:5" x14ac:dyDescent="0.25">
      <c r="B3387"/>
      <c r="C3387"/>
      <c r="D3387"/>
      <c r="E3387"/>
    </row>
    <row r="3388" spans="2:5" x14ac:dyDescent="0.25">
      <c r="B3388"/>
      <c r="C3388"/>
      <c r="D3388"/>
      <c r="E3388"/>
    </row>
    <row r="3389" spans="2:5" x14ac:dyDescent="0.25">
      <c r="B3389"/>
      <c r="C3389"/>
      <c r="D3389"/>
      <c r="E3389"/>
    </row>
    <row r="3390" spans="2:5" x14ac:dyDescent="0.25">
      <c r="B3390"/>
      <c r="C3390"/>
      <c r="D3390"/>
      <c r="E3390"/>
    </row>
    <row r="3391" spans="2:5" x14ac:dyDescent="0.25">
      <c r="B3391"/>
      <c r="C3391"/>
      <c r="D3391"/>
      <c r="E3391"/>
    </row>
    <row r="3392" spans="2:5" x14ac:dyDescent="0.25">
      <c r="B3392"/>
      <c r="C3392"/>
      <c r="D3392"/>
      <c r="E3392"/>
    </row>
    <row r="3393" spans="2:5" x14ac:dyDescent="0.25">
      <c r="B3393"/>
      <c r="C3393"/>
      <c r="D3393"/>
      <c r="E3393"/>
    </row>
    <row r="3394" spans="2:5" x14ac:dyDescent="0.25">
      <c r="B3394"/>
      <c r="C3394"/>
      <c r="D3394"/>
      <c r="E3394"/>
    </row>
    <row r="3395" spans="2:5" x14ac:dyDescent="0.25">
      <c r="B3395"/>
      <c r="C3395"/>
      <c r="D3395"/>
      <c r="E3395"/>
    </row>
    <row r="3396" spans="2:5" x14ac:dyDescent="0.25">
      <c r="B3396"/>
      <c r="C3396"/>
      <c r="D3396"/>
      <c r="E3396"/>
    </row>
    <row r="3397" spans="2:5" x14ac:dyDescent="0.25">
      <c r="B3397"/>
      <c r="C3397"/>
      <c r="D3397"/>
      <c r="E3397"/>
    </row>
    <row r="3398" spans="2:5" x14ac:dyDescent="0.25">
      <c r="B3398"/>
      <c r="C3398"/>
      <c r="D3398"/>
      <c r="E3398"/>
    </row>
    <row r="3399" spans="2:5" x14ac:dyDescent="0.25">
      <c r="B3399"/>
      <c r="C3399"/>
      <c r="D3399"/>
      <c r="E3399"/>
    </row>
    <row r="3400" spans="2:5" x14ac:dyDescent="0.25">
      <c r="B3400"/>
      <c r="C3400"/>
      <c r="D3400"/>
      <c r="E3400"/>
    </row>
    <row r="3401" spans="2:5" x14ac:dyDescent="0.25">
      <c r="B3401"/>
      <c r="C3401"/>
      <c r="D3401"/>
      <c r="E3401"/>
    </row>
    <row r="3402" spans="2:5" x14ac:dyDescent="0.25">
      <c r="B3402"/>
      <c r="C3402"/>
      <c r="D3402"/>
      <c r="E3402"/>
    </row>
    <row r="3403" spans="2:5" x14ac:dyDescent="0.25">
      <c r="B3403"/>
      <c r="C3403"/>
      <c r="D3403"/>
      <c r="E3403"/>
    </row>
    <row r="3404" spans="2:5" x14ac:dyDescent="0.25">
      <c r="B3404"/>
      <c r="C3404"/>
      <c r="D3404"/>
      <c r="E3404"/>
    </row>
    <row r="3405" spans="2:5" x14ac:dyDescent="0.25">
      <c r="B3405"/>
      <c r="C3405"/>
      <c r="D3405"/>
      <c r="E3405"/>
    </row>
    <row r="3406" spans="2:5" x14ac:dyDescent="0.25">
      <c r="B3406"/>
      <c r="C3406"/>
      <c r="D3406"/>
      <c r="E3406"/>
    </row>
    <row r="3407" spans="2:5" x14ac:dyDescent="0.25">
      <c r="B3407"/>
      <c r="C3407"/>
      <c r="D3407"/>
      <c r="E3407"/>
    </row>
    <row r="3408" spans="2:5" x14ac:dyDescent="0.25">
      <c r="B3408"/>
      <c r="C3408"/>
      <c r="D3408"/>
      <c r="E3408"/>
    </row>
    <row r="3409" spans="2:5" x14ac:dyDescent="0.25">
      <c r="B3409"/>
      <c r="C3409"/>
      <c r="D3409"/>
      <c r="E3409"/>
    </row>
    <row r="3410" spans="2:5" x14ac:dyDescent="0.25">
      <c r="B3410"/>
      <c r="C3410"/>
      <c r="D3410"/>
      <c r="E3410"/>
    </row>
    <row r="3411" spans="2:5" x14ac:dyDescent="0.25">
      <c r="B3411"/>
      <c r="C3411"/>
      <c r="D3411"/>
      <c r="E3411"/>
    </row>
    <row r="3412" spans="2:5" x14ac:dyDescent="0.25">
      <c r="B3412"/>
      <c r="C3412"/>
      <c r="D3412"/>
      <c r="E3412"/>
    </row>
    <row r="3413" spans="2:5" x14ac:dyDescent="0.25">
      <c r="B3413"/>
      <c r="C3413"/>
      <c r="D3413"/>
      <c r="E3413"/>
    </row>
    <row r="3414" spans="2:5" x14ac:dyDescent="0.25">
      <c r="B3414"/>
      <c r="C3414"/>
      <c r="D3414"/>
      <c r="E3414"/>
    </row>
    <row r="3415" spans="2:5" x14ac:dyDescent="0.25">
      <c r="B3415"/>
      <c r="C3415"/>
      <c r="D3415"/>
      <c r="E3415"/>
    </row>
    <row r="3416" spans="2:5" x14ac:dyDescent="0.25">
      <c r="B3416"/>
      <c r="C3416"/>
      <c r="D3416"/>
      <c r="E3416"/>
    </row>
    <row r="3417" spans="2:5" x14ac:dyDescent="0.25">
      <c r="B3417"/>
      <c r="C3417"/>
      <c r="D3417"/>
      <c r="E3417"/>
    </row>
    <row r="3418" spans="2:5" x14ac:dyDescent="0.25">
      <c r="B3418"/>
      <c r="C3418"/>
      <c r="D3418"/>
      <c r="E3418"/>
    </row>
    <row r="3419" spans="2:5" x14ac:dyDescent="0.25">
      <c r="B3419"/>
      <c r="C3419"/>
      <c r="D3419"/>
      <c r="E3419"/>
    </row>
    <row r="3420" spans="2:5" x14ac:dyDescent="0.25">
      <c r="B3420"/>
      <c r="C3420"/>
      <c r="D3420"/>
      <c r="E3420"/>
    </row>
    <row r="3421" spans="2:5" x14ac:dyDescent="0.25">
      <c r="B3421"/>
      <c r="C3421"/>
      <c r="D3421"/>
      <c r="E3421"/>
    </row>
    <row r="3422" spans="2:5" x14ac:dyDescent="0.25">
      <c r="B3422"/>
      <c r="C3422"/>
      <c r="D3422"/>
      <c r="E3422"/>
    </row>
    <row r="3423" spans="2:5" x14ac:dyDescent="0.25">
      <c r="B3423"/>
      <c r="C3423"/>
      <c r="D3423"/>
      <c r="E3423"/>
    </row>
    <row r="3424" spans="2:5" x14ac:dyDescent="0.25">
      <c r="B3424"/>
      <c r="C3424"/>
      <c r="D3424"/>
      <c r="E3424"/>
    </row>
    <row r="3425" spans="2:5" x14ac:dyDescent="0.25">
      <c r="B3425"/>
      <c r="C3425"/>
      <c r="D3425"/>
      <c r="E3425"/>
    </row>
    <row r="3426" spans="2:5" x14ac:dyDescent="0.25">
      <c r="B3426"/>
      <c r="C3426"/>
      <c r="D3426"/>
      <c r="E3426"/>
    </row>
    <row r="3427" spans="2:5" x14ac:dyDescent="0.25">
      <c r="B3427"/>
      <c r="C3427"/>
      <c r="D3427"/>
      <c r="E3427"/>
    </row>
    <row r="3428" spans="2:5" x14ac:dyDescent="0.25">
      <c r="B3428"/>
      <c r="C3428"/>
      <c r="D3428"/>
      <c r="E3428"/>
    </row>
    <row r="3429" spans="2:5" x14ac:dyDescent="0.25">
      <c r="B3429"/>
      <c r="C3429"/>
      <c r="D3429"/>
      <c r="E3429"/>
    </row>
    <row r="3430" spans="2:5" x14ac:dyDescent="0.25">
      <c r="B3430"/>
      <c r="C3430"/>
      <c r="D3430"/>
      <c r="E3430"/>
    </row>
    <row r="3431" spans="2:5" x14ac:dyDescent="0.25">
      <c r="B3431"/>
      <c r="C3431"/>
      <c r="D3431"/>
      <c r="E3431"/>
    </row>
    <row r="3432" spans="2:5" x14ac:dyDescent="0.25">
      <c r="B3432"/>
      <c r="C3432"/>
      <c r="D3432"/>
      <c r="E3432"/>
    </row>
    <row r="3433" spans="2:5" x14ac:dyDescent="0.25">
      <c r="B3433"/>
      <c r="C3433"/>
      <c r="D3433"/>
      <c r="E3433"/>
    </row>
    <row r="3434" spans="2:5" x14ac:dyDescent="0.25">
      <c r="B3434"/>
      <c r="C3434"/>
      <c r="D3434"/>
      <c r="E3434"/>
    </row>
    <row r="3435" spans="2:5" x14ac:dyDescent="0.25">
      <c r="B3435"/>
      <c r="C3435"/>
      <c r="D3435"/>
      <c r="E3435"/>
    </row>
    <row r="3436" spans="2:5" x14ac:dyDescent="0.25">
      <c r="B3436"/>
      <c r="C3436"/>
      <c r="D3436"/>
      <c r="E3436"/>
    </row>
    <row r="3437" spans="2:5" x14ac:dyDescent="0.25">
      <c r="B3437"/>
      <c r="C3437"/>
      <c r="D3437"/>
      <c r="E3437"/>
    </row>
    <row r="3438" spans="2:5" x14ac:dyDescent="0.25">
      <c r="B3438"/>
      <c r="C3438"/>
      <c r="D3438"/>
      <c r="E3438"/>
    </row>
    <row r="3439" spans="2:5" x14ac:dyDescent="0.25">
      <c r="B3439"/>
      <c r="C3439"/>
      <c r="D3439"/>
      <c r="E3439"/>
    </row>
    <row r="3440" spans="2:5" x14ac:dyDescent="0.25">
      <c r="B3440"/>
      <c r="C3440"/>
      <c r="D3440"/>
      <c r="E3440"/>
    </row>
    <row r="3441" spans="2:5" x14ac:dyDescent="0.25">
      <c r="B3441"/>
      <c r="C3441"/>
      <c r="D3441"/>
      <c r="E3441"/>
    </row>
    <row r="3442" spans="2:5" x14ac:dyDescent="0.25">
      <c r="B3442"/>
      <c r="C3442"/>
      <c r="D3442"/>
      <c r="E3442"/>
    </row>
    <row r="3443" spans="2:5" x14ac:dyDescent="0.25">
      <c r="B3443"/>
      <c r="C3443"/>
      <c r="D3443"/>
      <c r="E3443"/>
    </row>
    <row r="3444" spans="2:5" x14ac:dyDescent="0.25">
      <c r="B3444"/>
      <c r="C3444"/>
      <c r="D3444"/>
      <c r="E3444"/>
    </row>
    <row r="3445" spans="2:5" x14ac:dyDescent="0.25">
      <c r="B3445"/>
      <c r="C3445"/>
      <c r="D3445"/>
      <c r="E3445"/>
    </row>
    <row r="3446" spans="2:5" x14ac:dyDescent="0.25">
      <c r="B3446"/>
      <c r="C3446"/>
      <c r="D3446"/>
      <c r="E3446"/>
    </row>
    <row r="3447" spans="2:5" x14ac:dyDescent="0.25">
      <c r="B3447"/>
      <c r="C3447"/>
      <c r="D3447"/>
      <c r="E3447"/>
    </row>
    <row r="3448" spans="2:5" x14ac:dyDescent="0.25">
      <c r="B3448"/>
      <c r="C3448"/>
      <c r="D3448"/>
      <c r="E3448"/>
    </row>
    <row r="3449" spans="2:5" x14ac:dyDescent="0.25">
      <c r="B3449"/>
      <c r="C3449"/>
      <c r="D3449"/>
      <c r="E3449"/>
    </row>
    <row r="3450" spans="2:5" x14ac:dyDescent="0.25">
      <c r="B3450"/>
      <c r="C3450"/>
      <c r="D3450"/>
      <c r="E3450"/>
    </row>
    <row r="3451" spans="2:5" x14ac:dyDescent="0.25">
      <c r="B3451"/>
      <c r="C3451"/>
      <c r="D3451"/>
      <c r="E3451"/>
    </row>
    <row r="3452" spans="2:5" x14ac:dyDescent="0.25">
      <c r="B3452"/>
      <c r="C3452"/>
      <c r="D3452"/>
      <c r="E3452"/>
    </row>
    <row r="3453" spans="2:5" x14ac:dyDescent="0.25">
      <c r="B3453"/>
      <c r="C3453"/>
      <c r="D3453"/>
      <c r="E3453"/>
    </row>
    <row r="3454" spans="2:5" x14ac:dyDescent="0.25">
      <c r="B3454"/>
      <c r="C3454"/>
      <c r="D3454"/>
      <c r="E3454"/>
    </row>
    <row r="3455" spans="2:5" x14ac:dyDescent="0.25">
      <c r="B3455"/>
      <c r="C3455"/>
      <c r="D3455"/>
      <c r="E3455"/>
    </row>
    <row r="3456" spans="2:5" x14ac:dyDescent="0.25">
      <c r="B3456"/>
      <c r="C3456"/>
      <c r="D3456"/>
      <c r="E3456"/>
    </row>
    <row r="3457" spans="2:5" x14ac:dyDescent="0.25">
      <c r="B3457"/>
      <c r="C3457"/>
      <c r="D3457"/>
      <c r="E3457"/>
    </row>
    <row r="3458" spans="2:5" x14ac:dyDescent="0.25">
      <c r="B3458"/>
      <c r="C3458"/>
      <c r="D3458"/>
      <c r="E3458"/>
    </row>
    <row r="3459" spans="2:5" x14ac:dyDescent="0.25">
      <c r="B3459"/>
      <c r="C3459"/>
      <c r="D3459"/>
      <c r="E3459"/>
    </row>
    <row r="3460" spans="2:5" x14ac:dyDescent="0.25">
      <c r="B3460"/>
      <c r="C3460"/>
      <c r="D3460"/>
      <c r="E3460"/>
    </row>
    <row r="3461" spans="2:5" x14ac:dyDescent="0.25">
      <c r="B3461"/>
      <c r="C3461"/>
      <c r="D3461"/>
      <c r="E3461"/>
    </row>
    <row r="3462" spans="2:5" x14ac:dyDescent="0.25">
      <c r="B3462"/>
      <c r="C3462"/>
      <c r="D3462"/>
      <c r="E3462"/>
    </row>
    <row r="3463" spans="2:5" x14ac:dyDescent="0.25">
      <c r="B3463"/>
      <c r="C3463"/>
      <c r="D3463"/>
      <c r="E3463"/>
    </row>
    <row r="3464" spans="2:5" x14ac:dyDescent="0.25">
      <c r="B3464"/>
      <c r="C3464"/>
      <c r="D3464"/>
      <c r="E3464"/>
    </row>
    <row r="3465" spans="2:5" x14ac:dyDescent="0.25">
      <c r="B3465"/>
      <c r="C3465"/>
      <c r="D3465"/>
      <c r="E3465"/>
    </row>
    <row r="3466" spans="2:5" x14ac:dyDescent="0.25">
      <c r="B3466"/>
      <c r="C3466"/>
      <c r="D3466"/>
      <c r="E3466"/>
    </row>
    <row r="3467" spans="2:5" x14ac:dyDescent="0.25">
      <c r="B3467"/>
      <c r="C3467"/>
      <c r="D3467"/>
      <c r="E3467"/>
    </row>
    <row r="3468" spans="2:5" x14ac:dyDescent="0.25">
      <c r="B3468"/>
      <c r="C3468"/>
      <c r="D3468"/>
      <c r="E3468"/>
    </row>
    <row r="3469" spans="2:5" x14ac:dyDescent="0.25">
      <c r="B3469"/>
      <c r="C3469"/>
      <c r="D3469"/>
      <c r="E3469"/>
    </row>
    <row r="3470" spans="2:5" x14ac:dyDescent="0.25">
      <c r="B3470"/>
      <c r="C3470"/>
      <c r="D3470"/>
      <c r="E3470"/>
    </row>
    <row r="3471" spans="2:5" x14ac:dyDescent="0.25">
      <c r="B3471"/>
      <c r="C3471"/>
      <c r="D3471"/>
      <c r="E3471"/>
    </row>
    <row r="3472" spans="2:5" x14ac:dyDescent="0.25">
      <c r="B3472"/>
      <c r="C3472"/>
      <c r="D3472"/>
      <c r="E3472"/>
    </row>
    <row r="3473" spans="2:5" x14ac:dyDescent="0.25">
      <c r="B3473"/>
      <c r="C3473"/>
      <c r="D3473"/>
      <c r="E3473"/>
    </row>
    <row r="3474" spans="2:5" x14ac:dyDescent="0.25">
      <c r="B3474"/>
      <c r="C3474"/>
      <c r="D3474"/>
      <c r="E3474"/>
    </row>
    <row r="3475" spans="2:5" x14ac:dyDescent="0.25">
      <c r="B3475"/>
      <c r="C3475"/>
      <c r="D3475"/>
      <c r="E3475"/>
    </row>
    <row r="3476" spans="2:5" x14ac:dyDescent="0.25">
      <c r="B3476"/>
      <c r="C3476"/>
      <c r="D3476"/>
      <c r="E3476"/>
    </row>
    <row r="3477" spans="2:5" x14ac:dyDescent="0.25">
      <c r="B3477"/>
      <c r="C3477"/>
      <c r="D3477"/>
      <c r="E3477"/>
    </row>
    <row r="3478" spans="2:5" x14ac:dyDescent="0.25">
      <c r="B3478"/>
      <c r="C3478"/>
      <c r="D3478"/>
      <c r="E3478"/>
    </row>
    <row r="3479" spans="2:5" x14ac:dyDescent="0.25">
      <c r="B3479"/>
      <c r="C3479"/>
      <c r="D3479"/>
      <c r="E3479"/>
    </row>
    <row r="3480" spans="2:5" x14ac:dyDescent="0.25">
      <c r="B3480"/>
      <c r="C3480"/>
      <c r="D3480"/>
      <c r="E3480"/>
    </row>
    <row r="3481" spans="2:5" x14ac:dyDescent="0.25">
      <c r="B3481"/>
      <c r="C3481"/>
      <c r="D3481"/>
      <c r="E3481"/>
    </row>
    <row r="3482" spans="2:5" x14ac:dyDescent="0.25">
      <c r="B3482"/>
      <c r="C3482"/>
      <c r="D3482"/>
      <c r="E3482"/>
    </row>
    <row r="3483" spans="2:5" x14ac:dyDescent="0.25">
      <c r="B3483"/>
      <c r="C3483"/>
      <c r="D3483"/>
      <c r="E3483"/>
    </row>
    <row r="3484" spans="2:5" x14ac:dyDescent="0.25">
      <c r="B3484"/>
      <c r="C3484"/>
      <c r="D3484"/>
      <c r="E3484"/>
    </row>
    <row r="3485" spans="2:5" x14ac:dyDescent="0.25">
      <c r="B3485"/>
      <c r="C3485"/>
      <c r="D3485"/>
      <c r="E3485"/>
    </row>
    <row r="3486" spans="2:5" x14ac:dyDescent="0.25">
      <c r="B3486"/>
      <c r="C3486"/>
      <c r="D3486"/>
      <c r="E3486"/>
    </row>
    <row r="3487" spans="2:5" x14ac:dyDescent="0.25">
      <c r="B3487"/>
      <c r="C3487"/>
      <c r="D3487"/>
      <c r="E3487"/>
    </row>
    <row r="3488" spans="2:5" x14ac:dyDescent="0.25">
      <c r="B3488"/>
      <c r="C3488"/>
      <c r="D3488"/>
      <c r="E3488"/>
    </row>
    <row r="3489" spans="2:5" x14ac:dyDescent="0.25">
      <c r="B3489"/>
      <c r="C3489"/>
      <c r="D3489"/>
      <c r="E3489"/>
    </row>
    <row r="3490" spans="2:5" x14ac:dyDescent="0.25">
      <c r="B3490"/>
      <c r="C3490"/>
      <c r="D3490"/>
      <c r="E3490"/>
    </row>
    <row r="3491" spans="2:5" x14ac:dyDescent="0.25">
      <c r="B3491"/>
      <c r="C3491"/>
      <c r="D3491"/>
      <c r="E3491"/>
    </row>
    <row r="3492" spans="2:5" x14ac:dyDescent="0.25">
      <c r="B3492"/>
      <c r="C3492"/>
      <c r="D3492"/>
      <c r="E3492"/>
    </row>
    <row r="3493" spans="2:5" x14ac:dyDescent="0.25">
      <c r="B3493"/>
      <c r="C3493"/>
      <c r="D3493"/>
      <c r="E3493"/>
    </row>
    <row r="3494" spans="2:5" x14ac:dyDescent="0.25">
      <c r="B3494"/>
      <c r="C3494"/>
      <c r="D3494"/>
      <c r="E3494"/>
    </row>
    <row r="3495" spans="2:5" x14ac:dyDescent="0.25">
      <c r="B3495"/>
      <c r="C3495"/>
      <c r="D3495"/>
      <c r="E3495"/>
    </row>
    <row r="3496" spans="2:5" x14ac:dyDescent="0.25">
      <c r="B3496"/>
      <c r="C3496"/>
      <c r="D3496"/>
      <c r="E3496"/>
    </row>
    <row r="3497" spans="2:5" x14ac:dyDescent="0.25">
      <c r="B3497"/>
      <c r="C3497"/>
      <c r="D3497"/>
      <c r="E3497"/>
    </row>
    <row r="3498" spans="2:5" x14ac:dyDescent="0.25">
      <c r="B3498"/>
      <c r="C3498"/>
      <c r="D3498"/>
      <c r="E3498"/>
    </row>
    <row r="3499" spans="2:5" x14ac:dyDescent="0.25">
      <c r="B3499"/>
      <c r="C3499"/>
      <c r="D3499"/>
      <c r="E3499"/>
    </row>
    <row r="3500" spans="2:5" x14ac:dyDescent="0.25">
      <c r="B3500"/>
      <c r="C3500"/>
      <c r="D3500"/>
      <c r="E3500"/>
    </row>
    <row r="3501" spans="2:5" x14ac:dyDescent="0.25">
      <c r="B3501"/>
      <c r="C3501"/>
      <c r="D3501"/>
      <c r="E3501"/>
    </row>
    <row r="3502" spans="2:5" x14ac:dyDescent="0.25">
      <c r="B3502"/>
      <c r="C3502"/>
      <c r="D3502"/>
      <c r="E3502"/>
    </row>
    <row r="3503" spans="2:5" x14ac:dyDescent="0.25">
      <c r="B3503"/>
      <c r="C3503"/>
      <c r="D3503"/>
      <c r="E3503"/>
    </row>
    <row r="3504" spans="2:5" x14ac:dyDescent="0.25">
      <c r="B3504"/>
      <c r="C3504"/>
      <c r="D3504"/>
      <c r="E3504"/>
    </row>
    <row r="3505" spans="2:5" x14ac:dyDescent="0.25">
      <c r="B3505"/>
      <c r="C3505"/>
      <c r="D3505"/>
      <c r="E3505"/>
    </row>
    <row r="3506" spans="2:5" x14ac:dyDescent="0.25">
      <c r="B3506"/>
      <c r="C3506"/>
      <c r="D3506"/>
      <c r="E3506"/>
    </row>
    <row r="3507" spans="2:5" x14ac:dyDescent="0.25">
      <c r="B3507"/>
      <c r="C3507"/>
      <c r="D3507"/>
      <c r="E3507"/>
    </row>
    <row r="3508" spans="2:5" x14ac:dyDescent="0.25">
      <c r="B3508"/>
      <c r="C3508"/>
      <c r="D3508"/>
      <c r="E3508"/>
    </row>
    <row r="3509" spans="2:5" x14ac:dyDescent="0.25">
      <c r="B3509"/>
      <c r="C3509"/>
      <c r="D3509"/>
      <c r="E3509"/>
    </row>
    <row r="3510" spans="2:5" x14ac:dyDescent="0.25">
      <c r="B3510"/>
      <c r="C3510"/>
      <c r="D3510"/>
      <c r="E3510"/>
    </row>
    <row r="3511" spans="2:5" x14ac:dyDescent="0.25">
      <c r="B3511"/>
      <c r="C3511"/>
      <c r="D3511"/>
      <c r="E3511"/>
    </row>
    <row r="3512" spans="2:5" x14ac:dyDescent="0.25">
      <c r="B3512"/>
      <c r="C3512"/>
      <c r="D3512"/>
      <c r="E3512"/>
    </row>
    <row r="3513" spans="2:5" x14ac:dyDescent="0.25">
      <c r="B3513"/>
      <c r="C3513"/>
      <c r="D3513"/>
      <c r="E3513"/>
    </row>
    <row r="3514" spans="2:5" x14ac:dyDescent="0.25">
      <c r="B3514"/>
      <c r="C3514"/>
      <c r="D3514"/>
      <c r="E3514"/>
    </row>
    <row r="3515" spans="2:5" x14ac:dyDescent="0.25">
      <c r="B3515"/>
      <c r="C3515"/>
      <c r="D3515"/>
      <c r="E3515"/>
    </row>
    <row r="3516" spans="2:5" x14ac:dyDescent="0.25">
      <c r="B3516"/>
      <c r="C3516"/>
      <c r="D3516"/>
      <c r="E3516"/>
    </row>
    <row r="3517" spans="2:5" x14ac:dyDescent="0.25">
      <c r="B3517"/>
      <c r="C3517"/>
      <c r="D3517"/>
      <c r="E3517"/>
    </row>
    <row r="3518" spans="2:5" x14ac:dyDescent="0.25">
      <c r="B3518"/>
      <c r="C3518"/>
      <c r="D3518"/>
      <c r="E3518"/>
    </row>
    <row r="3519" spans="2:5" x14ac:dyDescent="0.25">
      <c r="B3519"/>
      <c r="C3519"/>
      <c r="D3519"/>
      <c r="E3519"/>
    </row>
    <row r="3520" spans="2:5" x14ac:dyDescent="0.25">
      <c r="B3520"/>
      <c r="C3520"/>
      <c r="D3520"/>
      <c r="E3520"/>
    </row>
    <row r="3521" spans="2:5" x14ac:dyDescent="0.25">
      <c r="B3521"/>
      <c r="C3521"/>
      <c r="D3521"/>
      <c r="E3521"/>
    </row>
    <row r="3522" spans="2:5" x14ac:dyDescent="0.25">
      <c r="B3522"/>
      <c r="C3522"/>
      <c r="D3522"/>
      <c r="E3522"/>
    </row>
    <row r="3523" spans="2:5" x14ac:dyDescent="0.25">
      <c r="B3523"/>
      <c r="C3523"/>
      <c r="D3523"/>
      <c r="E3523"/>
    </row>
    <row r="3524" spans="2:5" x14ac:dyDescent="0.25">
      <c r="B3524"/>
      <c r="C3524"/>
      <c r="D3524"/>
      <c r="E3524"/>
    </row>
    <row r="3525" spans="2:5" x14ac:dyDescent="0.25">
      <c r="B3525"/>
      <c r="C3525"/>
      <c r="D3525"/>
      <c r="E3525"/>
    </row>
    <row r="3526" spans="2:5" x14ac:dyDescent="0.25">
      <c r="B3526"/>
      <c r="C3526"/>
      <c r="D3526"/>
      <c r="E3526"/>
    </row>
    <row r="3527" spans="2:5" x14ac:dyDescent="0.25">
      <c r="B3527"/>
      <c r="C3527"/>
      <c r="D3527"/>
      <c r="E3527"/>
    </row>
    <row r="3528" spans="2:5" x14ac:dyDescent="0.25">
      <c r="B3528"/>
      <c r="C3528"/>
      <c r="D3528"/>
      <c r="E3528"/>
    </row>
    <row r="3529" spans="2:5" x14ac:dyDescent="0.25">
      <c r="B3529"/>
      <c r="C3529"/>
      <c r="D3529"/>
      <c r="E3529"/>
    </row>
    <row r="3530" spans="2:5" x14ac:dyDescent="0.25">
      <c r="B3530"/>
      <c r="C3530"/>
      <c r="D3530"/>
      <c r="E3530"/>
    </row>
    <row r="3531" spans="2:5" x14ac:dyDescent="0.25">
      <c r="B3531"/>
      <c r="C3531"/>
      <c r="D3531"/>
      <c r="E3531"/>
    </row>
    <row r="3532" spans="2:5" x14ac:dyDescent="0.25">
      <c r="B3532"/>
      <c r="C3532"/>
      <c r="D3532"/>
      <c r="E3532"/>
    </row>
    <row r="3533" spans="2:5" x14ac:dyDescent="0.25">
      <c r="B3533"/>
      <c r="C3533"/>
      <c r="D3533"/>
      <c r="E3533"/>
    </row>
    <row r="3534" spans="2:5" x14ac:dyDescent="0.25">
      <c r="B3534"/>
      <c r="C3534"/>
      <c r="D3534"/>
      <c r="E3534"/>
    </row>
    <row r="3535" spans="2:5" x14ac:dyDescent="0.25">
      <c r="B3535"/>
      <c r="C3535"/>
      <c r="D3535"/>
      <c r="E3535"/>
    </row>
    <row r="3536" spans="2:5" x14ac:dyDescent="0.25">
      <c r="B3536"/>
      <c r="C3536"/>
      <c r="D3536"/>
      <c r="E3536"/>
    </row>
    <row r="3537" spans="2:5" x14ac:dyDescent="0.25">
      <c r="B3537"/>
      <c r="C3537"/>
      <c r="D3537"/>
      <c r="E3537"/>
    </row>
    <row r="3538" spans="2:5" x14ac:dyDescent="0.25">
      <c r="B3538"/>
      <c r="C3538"/>
      <c r="D3538"/>
      <c r="E3538"/>
    </row>
    <row r="3539" spans="2:5" x14ac:dyDescent="0.25">
      <c r="B3539"/>
      <c r="C3539"/>
      <c r="D3539"/>
      <c r="E3539"/>
    </row>
    <row r="3540" spans="2:5" x14ac:dyDescent="0.25">
      <c r="B3540"/>
      <c r="C3540"/>
      <c r="D3540"/>
      <c r="E3540"/>
    </row>
    <row r="3541" spans="2:5" x14ac:dyDescent="0.25">
      <c r="B3541"/>
      <c r="C3541"/>
      <c r="D3541"/>
      <c r="E3541"/>
    </row>
    <row r="3542" spans="2:5" x14ac:dyDescent="0.25">
      <c r="B3542"/>
      <c r="C3542"/>
      <c r="D3542"/>
      <c r="E3542"/>
    </row>
    <row r="3543" spans="2:5" x14ac:dyDescent="0.25">
      <c r="B3543"/>
      <c r="C3543"/>
      <c r="D3543"/>
      <c r="E3543"/>
    </row>
    <row r="3544" spans="2:5" x14ac:dyDescent="0.25">
      <c r="B3544"/>
      <c r="C3544"/>
      <c r="D3544"/>
      <c r="E3544"/>
    </row>
    <row r="3545" spans="2:5" x14ac:dyDescent="0.25">
      <c r="B3545"/>
      <c r="C3545"/>
      <c r="D3545"/>
      <c r="E3545"/>
    </row>
    <row r="3546" spans="2:5" x14ac:dyDescent="0.25">
      <c r="B3546"/>
      <c r="C3546"/>
      <c r="D3546"/>
      <c r="E3546"/>
    </row>
    <row r="3547" spans="2:5" x14ac:dyDescent="0.25">
      <c r="B3547"/>
      <c r="C3547"/>
      <c r="D3547"/>
      <c r="E3547"/>
    </row>
    <row r="3548" spans="2:5" x14ac:dyDescent="0.25">
      <c r="B3548"/>
      <c r="C3548"/>
      <c r="D3548"/>
      <c r="E3548"/>
    </row>
    <row r="3549" spans="2:5" x14ac:dyDescent="0.25">
      <c r="B3549"/>
      <c r="C3549"/>
      <c r="D3549"/>
      <c r="E3549"/>
    </row>
    <row r="3550" spans="2:5" x14ac:dyDescent="0.25">
      <c r="B3550"/>
      <c r="C3550"/>
      <c r="D3550"/>
      <c r="E3550"/>
    </row>
    <row r="3551" spans="2:5" x14ac:dyDescent="0.25">
      <c r="B3551"/>
      <c r="C3551"/>
      <c r="D3551"/>
      <c r="E3551"/>
    </row>
    <row r="3552" spans="2:5" x14ac:dyDescent="0.25">
      <c r="B3552"/>
      <c r="C3552"/>
      <c r="D3552"/>
      <c r="E3552"/>
    </row>
    <row r="3553" spans="2:5" x14ac:dyDescent="0.25">
      <c r="B3553"/>
      <c r="C3553"/>
      <c r="D3553"/>
      <c r="E3553"/>
    </row>
    <row r="3554" spans="2:5" x14ac:dyDescent="0.25">
      <c r="B3554"/>
      <c r="C3554"/>
      <c r="D3554"/>
      <c r="E3554"/>
    </row>
    <row r="3555" spans="2:5" x14ac:dyDescent="0.25">
      <c r="B3555"/>
      <c r="C3555"/>
      <c r="D3555"/>
      <c r="E3555"/>
    </row>
    <row r="3556" spans="2:5" x14ac:dyDescent="0.25">
      <c r="B3556"/>
      <c r="C3556"/>
      <c r="D3556"/>
      <c r="E3556"/>
    </row>
    <row r="3557" spans="2:5" x14ac:dyDescent="0.25">
      <c r="B3557"/>
      <c r="C3557"/>
      <c r="D3557"/>
      <c r="E3557"/>
    </row>
    <row r="3558" spans="2:5" x14ac:dyDescent="0.25">
      <c r="B3558"/>
      <c r="C3558"/>
      <c r="D3558"/>
      <c r="E3558"/>
    </row>
    <row r="3559" spans="2:5" x14ac:dyDescent="0.25">
      <c r="B3559"/>
      <c r="C3559"/>
      <c r="D3559"/>
      <c r="E3559"/>
    </row>
    <row r="3560" spans="2:5" x14ac:dyDescent="0.25">
      <c r="B3560"/>
      <c r="C3560"/>
      <c r="D3560"/>
      <c r="E3560"/>
    </row>
    <row r="3561" spans="2:5" x14ac:dyDescent="0.25">
      <c r="B3561"/>
      <c r="C3561"/>
      <c r="D3561"/>
      <c r="E3561"/>
    </row>
    <row r="3562" spans="2:5" x14ac:dyDescent="0.25">
      <c r="B3562"/>
      <c r="C3562"/>
      <c r="D3562"/>
      <c r="E3562"/>
    </row>
    <row r="3563" spans="2:5" x14ac:dyDescent="0.25">
      <c r="B3563"/>
      <c r="C3563"/>
      <c r="D3563"/>
      <c r="E3563"/>
    </row>
    <row r="3564" spans="2:5" x14ac:dyDescent="0.25">
      <c r="B3564"/>
      <c r="C3564"/>
      <c r="D3564"/>
      <c r="E3564"/>
    </row>
    <row r="3565" spans="2:5" x14ac:dyDescent="0.25">
      <c r="B3565"/>
      <c r="C3565"/>
      <c r="D3565"/>
      <c r="E3565"/>
    </row>
    <row r="3566" spans="2:5" x14ac:dyDescent="0.25">
      <c r="B3566"/>
      <c r="C3566"/>
      <c r="D3566"/>
      <c r="E3566"/>
    </row>
    <row r="3567" spans="2:5" x14ac:dyDescent="0.25">
      <c r="B3567"/>
      <c r="C3567"/>
      <c r="D3567"/>
      <c r="E3567"/>
    </row>
    <row r="3568" spans="2:5" x14ac:dyDescent="0.25">
      <c r="B3568"/>
      <c r="C3568"/>
      <c r="D3568"/>
      <c r="E3568"/>
    </row>
    <row r="3569" spans="2:5" x14ac:dyDescent="0.25">
      <c r="B3569"/>
      <c r="C3569"/>
      <c r="D3569"/>
      <c r="E3569"/>
    </row>
    <row r="3570" spans="2:5" x14ac:dyDescent="0.25">
      <c r="B3570"/>
      <c r="C3570"/>
      <c r="D3570"/>
      <c r="E3570"/>
    </row>
    <row r="3571" spans="2:5" x14ac:dyDescent="0.25">
      <c r="B3571"/>
      <c r="C3571"/>
      <c r="D3571"/>
      <c r="E3571"/>
    </row>
    <row r="3572" spans="2:5" x14ac:dyDescent="0.25">
      <c r="B3572"/>
      <c r="C3572"/>
      <c r="D3572"/>
      <c r="E3572"/>
    </row>
    <row r="3573" spans="2:5" x14ac:dyDescent="0.25">
      <c r="B3573"/>
      <c r="C3573"/>
      <c r="D3573"/>
      <c r="E3573"/>
    </row>
    <row r="3574" spans="2:5" x14ac:dyDescent="0.25">
      <c r="B3574"/>
      <c r="C3574"/>
      <c r="D3574"/>
      <c r="E3574"/>
    </row>
    <row r="3575" spans="2:5" x14ac:dyDescent="0.25">
      <c r="B3575"/>
      <c r="C3575"/>
      <c r="D3575"/>
      <c r="E3575"/>
    </row>
    <row r="3576" spans="2:5" x14ac:dyDescent="0.25">
      <c r="B3576"/>
      <c r="C3576"/>
      <c r="D3576"/>
      <c r="E3576"/>
    </row>
    <row r="3577" spans="2:5" x14ac:dyDescent="0.25">
      <c r="B3577"/>
      <c r="C3577"/>
      <c r="D3577"/>
      <c r="E3577"/>
    </row>
    <row r="3578" spans="2:5" x14ac:dyDescent="0.25">
      <c r="B3578"/>
      <c r="C3578"/>
      <c r="D3578"/>
      <c r="E3578"/>
    </row>
    <row r="3579" spans="2:5" x14ac:dyDescent="0.25">
      <c r="B3579"/>
      <c r="C3579"/>
      <c r="D3579"/>
      <c r="E3579"/>
    </row>
    <row r="3580" spans="2:5" x14ac:dyDescent="0.25">
      <c r="B3580"/>
      <c r="C3580"/>
      <c r="D3580"/>
      <c r="E3580"/>
    </row>
    <row r="3581" spans="2:5" x14ac:dyDescent="0.25">
      <c r="B3581"/>
      <c r="C3581"/>
      <c r="D3581"/>
      <c r="E3581"/>
    </row>
    <row r="3582" spans="2:5" x14ac:dyDescent="0.25">
      <c r="B3582"/>
      <c r="C3582"/>
      <c r="D3582"/>
      <c r="E3582"/>
    </row>
    <row r="3583" spans="2:5" x14ac:dyDescent="0.25">
      <c r="B3583"/>
      <c r="C3583"/>
      <c r="D3583"/>
      <c r="E3583"/>
    </row>
    <row r="3584" spans="2:5" x14ac:dyDescent="0.25">
      <c r="B3584"/>
      <c r="C3584"/>
      <c r="D3584"/>
      <c r="E3584"/>
    </row>
    <row r="3585" spans="2:5" x14ac:dyDescent="0.25">
      <c r="B3585"/>
      <c r="C3585"/>
      <c r="D3585"/>
      <c r="E3585"/>
    </row>
    <row r="3586" spans="2:5" x14ac:dyDescent="0.25">
      <c r="B3586"/>
      <c r="C3586"/>
      <c r="D3586"/>
      <c r="E3586"/>
    </row>
    <row r="3587" spans="2:5" x14ac:dyDescent="0.25">
      <c r="B3587"/>
      <c r="C3587"/>
      <c r="D3587"/>
      <c r="E3587"/>
    </row>
    <row r="3588" spans="2:5" x14ac:dyDescent="0.25">
      <c r="B3588"/>
      <c r="C3588"/>
      <c r="D3588"/>
      <c r="E3588"/>
    </row>
    <row r="3589" spans="2:5" x14ac:dyDescent="0.25">
      <c r="B3589"/>
      <c r="C3589"/>
      <c r="D3589"/>
      <c r="E3589"/>
    </row>
    <row r="3590" spans="2:5" x14ac:dyDescent="0.25">
      <c r="B3590"/>
      <c r="C3590"/>
      <c r="D3590"/>
      <c r="E3590"/>
    </row>
    <row r="3591" spans="2:5" x14ac:dyDescent="0.25">
      <c r="B3591"/>
      <c r="C3591"/>
      <c r="D3591"/>
      <c r="E3591"/>
    </row>
    <row r="3592" spans="2:5" x14ac:dyDescent="0.25">
      <c r="B3592"/>
      <c r="C3592"/>
      <c r="D3592"/>
      <c r="E3592"/>
    </row>
    <row r="3593" spans="2:5" x14ac:dyDescent="0.25">
      <c r="B3593"/>
      <c r="C3593"/>
      <c r="D3593"/>
      <c r="E3593"/>
    </row>
    <row r="3594" spans="2:5" x14ac:dyDescent="0.25">
      <c r="B3594"/>
      <c r="C3594"/>
      <c r="D3594"/>
      <c r="E3594"/>
    </row>
    <row r="3595" spans="2:5" x14ac:dyDescent="0.25">
      <c r="B3595"/>
      <c r="C3595"/>
      <c r="D3595"/>
      <c r="E3595"/>
    </row>
    <row r="3596" spans="2:5" x14ac:dyDescent="0.25">
      <c r="B3596"/>
      <c r="C3596"/>
      <c r="D3596"/>
      <c r="E3596"/>
    </row>
    <row r="3597" spans="2:5" x14ac:dyDescent="0.25">
      <c r="B3597"/>
      <c r="C3597"/>
      <c r="D3597"/>
      <c r="E3597"/>
    </row>
    <row r="3598" spans="2:5" x14ac:dyDescent="0.25">
      <c r="B3598"/>
      <c r="C3598"/>
      <c r="D3598"/>
      <c r="E3598"/>
    </row>
    <row r="3599" spans="2:5" x14ac:dyDescent="0.25">
      <c r="B3599"/>
      <c r="C3599"/>
      <c r="D3599"/>
      <c r="E3599"/>
    </row>
    <row r="3600" spans="2:5" x14ac:dyDescent="0.25">
      <c r="B3600"/>
      <c r="C3600"/>
      <c r="D3600"/>
      <c r="E3600"/>
    </row>
    <row r="3601" spans="2:5" x14ac:dyDescent="0.25">
      <c r="B3601"/>
      <c r="C3601"/>
      <c r="D3601"/>
      <c r="E3601"/>
    </row>
    <row r="3602" spans="2:5" x14ac:dyDescent="0.25">
      <c r="B3602"/>
      <c r="C3602"/>
      <c r="D3602"/>
      <c r="E3602"/>
    </row>
    <row r="3603" spans="2:5" x14ac:dyDescent="0.25">
      <c r="B3603"/>
      <c r="C3603"/>
      <c r="D3603"/>
      <c r="E3603"/>
    </row>
    <row r="3604" spans="2:5" x14ac:dyDescent="0.25">
      <c r="B3604"/>
      <c r="C3604"/>
      <c r="D3604"/>
      <c r="E3604"/>
    </row>
    <row r="3605" spans="2:5" x14ac:dyDescent="0.25">
      <c r="B3605"/>
      <c r="C3605"/>
      <c r="D3605"/>
      <c r="E3605"/>
    </row>
    <row r="3606" spans="2:5" x14ac:dyDescent="0.25">
      <c r="B3606"/>
      <c r="C3606"/>
      <c r="D3606"/>
      <c r="E3606"/>
    </row>
    <row r="3607" spans="2:5" x14ac:dyDescent="0.25">
      <c r="B3607"/>
      <c r="C3607"/>
      <c r="D3607"/>
      <c r="E3607"/>
    </row>
    <row r="3608" spans="2:5" x14ac:dyDescent="0.25">
      <c r="B3608"/>
      <c r="C3608"/>
      <c r="D3608"/>
      <c r="E3608"/>
    </row>
    <row r="3609" spans="2:5" x14ac:dyDescent="0.25">
      <c r="B3609"/>
      <c r="C3609"/>
      <c r="D3609"/>
      <c r="E3609"/>
    </row>
    <row r="3610" spans="2:5" x14ac:dyDescent="0.25">
      <c r="B3610"/>
      <c r="C3610"/>
      <c r="D3610"/>
      <c r="E3610"/>
    </row>
    <row r="3611" spans="2:5" x14ac:dyDescent="0.25">
      <c r="B3611"/>
      <c r="C3611"/>
      <c r="D3611"/>
      <c r="E3611"/>
    </row>
    <row r="3612" spans="2:5" x14ac:dyDescent="0.25">
      <c r="B3612"/>
      <c r="C3612"/>
      <c r="D3612"/>
      <c r="E3612"/>
    </row>
    <row r="3613" spans="2:5" x14ac:dyDescent="0.25">
      <c r="B3613"/>
      <c r="C3613"/>
      <c r="D3613"/>
      <c r="E3613"/>
    </row>
    <row r="3614" spans="2:5" x14ac:dyDescent="0.25">
      <c r="B3614"/>
      <c r="C3614"/>
      <c r="D3614"/>
      <c r="E3614"/>
    </row>
    <row r="3615" spans="2:5" x14ac:dyDescent="0.25">
      <c r="B3615"/>
      <c r="C3615"/>
      <c r="D3615"/>
      <c r="E3615"/>
    </row>
    <row r="3616" spans="2:5" x14ac:dyDescent="0.25">
      <c r="B3616"/>
      <c r="C3616"/>
      <c r="D3616"/>
      <c r="E3616"/>
    </row>
    <row r="3617" spans="2:5" x14ac:dyDescent="0.25">
      <c r="B3617"/>
      <c r="C3617"/>
      <c r="D3617"/>
      <c r="E3617"/>
    </row>
    <row r="3618" spans="2:5" x14ac:dyDescent="0.25">
      <c r="B3618"/>
      <c r="C3618"/>
      <c r="D3618"/>
      <c r="E3618"/>
    </row>
    <row r="3619" spans="2:5" x14ac:dyDescent="0.25">
      <c r="B3619"/>
      <c r="C3619"/>
      <c r="D3619"/>
      <c r="E3619"/>
    </row>
    <row r="3620" spans="2:5" x14ac:dyDescent="0.25">
      <c r="B3620"/>
      <c r="C3620"/>
      <c r="D3620"/>
      <c r="E3620"/>
    </row>
    <row r="3621" spans="2:5" x14ac:dyDescent="0.25">
      <c r="B3621"/>
      <c r="C3621"/>
      <c r="D3621"/>
      <c r="E3621"/>
    </row>
    <row r="3622" spans="2:5" x14ac:dyDescent="0.25">
      <c r="B3622"/>
      <c r="C3622"/>
      <c r="D3622"/>
      <c r="E3622"/>
    </row>
    <row r="3623" spans="2:5" x14ac:dyDescent="0.25">
      <c r="B3623"/>
      <c r="C3623"/>
      <c r="D3623"/>
      <c r="E3623"/>
    </row>
    <row r="3624" spans="2:5" x14ac:dyDescent="0.25">
      <c r="B3624"/>
      <c r="C3624"/>
      <c r="D3624"/>
      <c r="E3624"/>
    </row>
    <row r="3625" spans="2:5" x14ac:dyDescent="0.25">
      <c r="B3625"/>
      <c r="C3625"/>
      <c r="D3625"/>
      <c r="E3625"/>
    </row>
    <row r="3626" spans="2:5" x14ac:dyDescent="0.25">
      <c r="B3626"/>
      <c r="C3626"/>
      <c r="D3626"/>
      <c r="E3626"/>
    </row>
    <row r="3627" spans="2:5" x14ac:dyDescent="0.25">
      <c r="B3627"/>
      <c r="C3627"/>
      <c r="D3627"/>
      <c r="E3627"/>
    </row>
    <row r="3628" spans="2:5" x14ac:dyDescent="0.25">
      <c r="B3628"/>
      <c r="C3628"/>
      <c r="D3628"/>
      <c r="E3628"/>
    </row>
    <row r="3629" spans="2:5" x14ac:dyDescent="0.25">
      <c r="B3629"/>
      <c r="C3629"/>
      <c r="D3629"/>
      <c r="E3629"/>
    </row>
    <row r="3630" spans="2:5" x14ac:dyDescent="0.25">
      <c r="B3630"/>
      <c r="C3630"/>
      <c r="D3630"/>
      <c r="E3630"/>
    </row>
    <row r="3631" spans="2:5" x14ac:dyDescent="0.25">
      <c r="B3631"/>
      <c r="C3631"/>
      <c r="D3631"/>
      <c r="E3631"/>
    </row>
    <row r="3632" spans="2:5" x14ac:dyDescent="0.25">
      <c r="B3632"/>
      <c r="C3632"/>
      <c r="D3632"/>
      <c r="E3632"/>
    </row>
    <row r="3633" spans="2:5" x14ac:dyDescent="0.25">
      <c r="B3633"/>
      <c r="C3633"/>
      <c r="D3633"/>
      <c r="E3633"/>
    </row>
    <row r="3634" spans="2:5" x14ac:dyDescent="0.25">
      <c r="B3634"/>
      <c r="C3634"/>
      <c r="D3634"/>
      <c r="E3634"/>
    </row>
    <row r="3635" spans="2:5" x14ac:dyDescent="0.25">
      <c r="B3635"/>
      <c r="C3635"/>
      <c r="D3635"/>
      <c r="E3635"/>
    </row>
    <row r="3636" spans="2:5" x14ac:dyDescent="0.25">
      <c r="B3636"/>
      <c r="C3636"/>
      <c r="D3636"/>
      <c r="E3636"/>
    </row>
    <row r="3637" spans="2:5" x14ac:dyDescent="0.25">
      <c r="B3637"/>
      <c r="C3637"/>
      <c r="D3637"/>
      <c r="E3637"/>
    </row>
    <row r="3638" spans="2:5" x14ac:dyDescent="0.25">
      <c r="B3638"/>
      <c r="C3638"/>
      <c r="D3638"/>
      <c r="E3638"/>
    </row>
    <row r="3639" spans="2:5" x14ac:dyDescent="0.25">
      <c r="B3639"/>
      <c r="C3639"/>
      <c r="D3639"/>
      <c r="E3639"/>
    </row>
    <row r="3640" spans="2:5" x14ac:dyDescent="0.25">
      <c r="B3640"/>
      <c r="C3640"/>
      <c r="D3640"/>
      <c r="E3640"/>
    </row>
    <row r="3641" spans="2:5" x14ac:dyDescent="0.25">
      <c r="B3641"/>
      <c r="C3641"/>
      <c r="D3641"/>
      <c r="E3641"/>
    </row>
    <row r="3642" spans="2:5" x14ac:dyDescent="0.25">
      <c r="B3642"/>
      <c r="C3642"/>
      <c r="D3642"/>
      <c r="E3642"/>
    </row>
    <row r="3643" spans="2:5" x14ac:dyDescent="0.25">
      <c r="B3643"/>
      <c r="C3643"/>
      <c r="D3643"/>
      <c r="E3643"/>
    </row>
    <row r="3644" spans="2:5" x14ac:dyDescent="0.25">
      <c r="B3644"/>
      <c r="C3644"/>
      <c r="D3644"/>
      <c r="E3644"/>
    </row>
    <row r="3645" spans="2:5" x14ac:dyDescent="0.25">
      <c r="B3645"/>
      <c r="C3645"/>
      <c r="D3645"/>
      <c r="E3645"/>
    </row>
    <row r="3646" spans="2:5" x14ac:dyDescent="0.25">
      <c r="B3646"/>
      <c r="C3646"/>
      <c r="D3646"/>
      <c r="E3646"/>
    </row>
    <row r="3647" spans="2:5" x14ac:dyDescent="0.25">
      <c r="B3647"/>
      <c r="C3647"/>
      <c r="D3647"/>
      <c r="E3647"/>
    </row>
    <row r="3648" spans="2:5" x14ac:dyDescent="0.25">
      <c r="B3648"/>
      <c r="C3648"/>
      <c r="D3648"/>
      <c r="E3648"/>
    </row>
    <row r="3649" spans="2:5" x14ac:dyDescent="0.25">
      <c r="B3649"/>
      <c r="C3649"/>
      <c r="D3649"/>
      <c r="E3649"/>
    </row>
    <row r="3650" spans="2:5" x14ac:dyDescent="0.25">
      <c r="B3650"/>
      <c r="C3650"/>
      <c r="D3650"/>
      <c r="E3650"/>
    </row>
    <row r="3651" spans="2:5" x14ac:dyDescent="0.25">
      <c r="B3651"/>
      <c r="C3651"/>
      <c r="D3651"/>
      <c r="E3651"/>
    </row>
    <row r="3652" spans="2:5" x14ac:dyDescent="0.25">
      <c r="B3652"/>
      <c r="C3652"/>
      <c r="D3652"/>
      <c r="E3652"/>
    </row>
    <row r="3653" spans="2:5" x14ac:dyDescent="0.25">
      <c r="B3653"/>
      <c r="C3653"/>
      <c r="D3653"/>
      <c r="E3653"/>
    </row>
    <row r="3654" spans="2:5" x14ac:dyDescent="0.25">
      <c r="B3654"/>
      <c r="C3654"/>
      <c r="D3654"/>
      <c r="E3654"/>
    </row>
    <row r="3655" spans="2:5" x14ac:dyDescent="0.25">
      <c r="B3655"/>
      <c r="C3655"/>
      <c r="D3655"/>
      <c r="E3655"/>
    </row>
    <row r="3656" spans="2:5" x14ac:dyDescent="0.25">
      <c r="B3656"/>
      <c r="C3656"/>
      <c r="D3656"/>
      <c r="E3656"/>
    </row>
    <row r="3657" spans="2:5" x14ac:dyDescent="0.25">
      <c r="B3657"/>
      <c r="C3657"/>
      <c r="D3657"/>
      <c r="E3657"/>
    </row>
    <row r="3658" spans="2:5" x14ac:dyDescent="0.25">
      <c r="B3658"/>
      <c r="C3658"/>
      <c r="D3658"/>
      <c r="E3658"/>
    </row>
    <row r="3659" spans="2:5" x14ac:dyDescent="0.25">
      <c r="B3659"/>
      <c r="C3659"/>
      <c r="D3659"/>
      <c r="E3659"/>
    </row>
    <row r="3660" spans="2:5" x14ac:dyDescent="0.25">
      <c r="B3660"/>
      <c r="C3660"/>
      <c r="D3660"/>
      <c r="E3660"/>
    </row>
    <row r="3661" spans="2:5" x14ac:dyDescent="0.25">
      <c r="B3661"/>
      <c r="C3661"/>
      <c r="D3661"/>
      <c r="E3661"/>
    </row>
    <row r="3662" spans="2:5" x14ac:dyDescent="0.25">
      <c r="B3662"/>
      <c r="C3662"/>
      <c r="D3662"/>
      <c r="E3662"/>
    </row>
    <row r="3663" spans="2:5" x14ac:dyDescent="0.25">
      <c r="B3663"/>
      <c r="C3663"/>
      <c r="D3663"/>
      <c r="E3663"/>
    </row>
    <row r="3664" spans="2:5" x14ac:dyDescent="0.25">
      <c r="B3664"/>
      <c r="C3664"/>
      <c r="D3664"/>
      <c r="E3664"/>
    </row>
    <row r="3665" spans="2:5" x14ac:dyDescent="0.25">
      <c r="B3665"/>
      <c r="C3665"/>
      <c r="D3665"/>
      <c r="E3665"/>
    </row>
    <row r="3666" spans="2:5" x14ac:dyDescent="0.25">
      <c r="B3666"/>
      <c r="C3666"/>
      <c r="D3666"/>
      <c r="E3666"/>
    </row>
    <row r="3667" spans="2:5" x14ac:dyDescent="0.25">
      <c r="B3667"/>
      <c r="C3667"/>
      <c r="D3667"/>
      <c r="E3667"/>
    </row>
    <row r="3668" spans="2:5" x14ac:dyDescent="0.25">
      <c r="B3668"/>
      <c r="C3668"/>
      <c r="D3668"/>
      <c r="E3668"/>
    </row>
    <row r="3669" spans="2:5" x14ac:dyDescent="0.25">
      <c r="B3669"/>
      <c r="C3669"/>
      <c r="D3669"/>
      <c r="E3669"/>
    </row>
    <row r="3670" spans="2:5" x14ac:dyDescent="0.25">
      <c r="B3670"/>
      <c r="C3670"/>
      <c r="D3670"/>
      <c r="E3670"/>
    </row>
    <row r="3671" spans="2:5" x14ac:dyDescent="0.25">
      <c r="B3671"/>
      <c r="C3671"/>
      <c r="D3671"/>
      <c r="E3671"/>
    </row>
    <row r="3672" spans="2:5" x14ac:dyDescent="0.25">
      <c r="B3672"/>
      <c r="C3672"/>
      <c r="D3672"/>
      <c r="E3672"/>
    </row>
    <row r="3673" spans="2:5" x14ac:dyDescent="0.25">
      <c r="B3673"/>
      <c r="C3673"/>
      <c r="D3673"/>
      <c r="E3673"/>
    </row>
    <row r="3674" spans="2:5" x14ac:dyDescent="0.25">
      <c r="B3674"/>
      <c r="C3674"/>
      <c r="D3674"/>
      <c r="E3674"/>
    </row>
    <row r="3675" spans="2:5" x14ac:dyDescent="0.25">
      <c r="B3675"/>
      <c r="C3675"/>
      <c r="D3675"/>
      <c r="E3675"/>
    </row>
    <row r="3676" spans="2:5" x14ac:dyDescent="0.25">
      <c r="B3676"/>
      <c r="C3676"/>
      <c r="D3676"/>
      <c r="E3676"/>
    </row>
    <row r="3677" spans="2:5" x14ac:dyDescent="0.25">
      <c r="B3677"/>
      <c r="C3677"/>
      <c r="D3677"/>
      <c r="E3677"/>
    </row>
    <row r="3678" spans="2:5" x14ac:dyDescent="0.25">
      <c r="B3678"/>
      <c r="C3678"/>
      <c r="D3678"/>
      <c r="E3678"/>
    </row>
    <row r="3679" spans="2:5" x14ac:dyDescent="0.25">
      <c r="B3679"/>
      <c r="C3679"/>
      <c r="D3679"/>
      <c r="E3679"/>
    </row>
    <row r="3680" spans="2:5" x14ac:dyDescent="0.25">
      <c r="B3680"/>
      <c r="C3680"/>
      <c r="D3680"/>
      <c r="E3680"/>
    </row>
    <row r="3681" spans="2:5" x14ac:dyDescent="0.25">
      <c r="B3681"/>
      <c r="C3681"/>
      <c r="D3681"/>
      <c r="E3681"/>
    </row>
    <row r="3682" spans="2:5" x14ac:dyDescent="0.25">
      <c r="B3682"/>
      <c r="C3682"/>
      <c r="D3682"/>
      <c r="E3682"/>
    </row>
    <row r="3683" spans="2:5" x14ac:dyDescent="0.25">
      <c r="B3683"/>
      <c r="C3683"/>
      <c r="D3683"/>
      <c r="E3683"/>
    </row>
    <row r="3684" spans="2:5" x14ac:dyDescent="0.25">
      <c r="B3684"/>
      <c r="C3684"/>
      <c r="D3684"/>
      <c r="E3684"/>
    </row>
    <row r="3685" spans="2:5" x14ac:dyDescent="0.25">
      <c r="B3685"/>
      <c r="C3685"/>
      <c r="D3685"/>
      <c r="E3685"/>
    </row>
    <row r="3686" spans="2:5" x14ac:dyDescent="0.25">
      <c r="B3686"/>
      <c r="C3686"/>
      <c r="D3686"/>
      <c r="E3686"/>
    </row>
    <row r="3687" spans="2:5" x14ac:dyDescent="0.25">
      <c r="B3687"/>
      <c r="C3687"/>
      <c r="D3687"/>
      <c r="E3687"/>
    </row>
    <row r="3688" spans="2:5" x14ac:dyDescent="0.25">
      <c r="B3688"/>
      <c r="C3688"/>
      <c r="D3688"/>
      <c r="E3688"/>
    </row>
    <row r="3689" spans="2:5" x14ac:dyDescent="0.25">
      <c r="B3689"/>
      <c r="C3689"/>
      <c r="D3689"/>
      <c r="E3689"/>
    </row>
    <row r="3690" spans="2:5" x14ac:dyDescent="0.25">
      <c r="B3690"/>
      <c r="C3690"/>
      <c r="D3690"/>
      <c r="E3690"/>
    </row>
    <row r="3691" spans="2:5" x14ac:dyDescent="0.25">
      <c r="B3691"/>
      <c r="C3691"/>
      <c r="D3691"/>
      <c r="E3691"/>
    </row>
    <row r="3692" spans="2:5" x14ac:dyDescent="0.25">
      <c r="B3692"/>
      <c r="C3692"/>
      <c r="D3692"/>
      <c r="E3692"/>
    </row>
    <row r="3693" spans="2:5" x14ac:dyDescent="0.25">
      <c r="B3693"/>
      <c r="C3693"/>
      <c r="D3693"/>
      <c r="E3693"/>
    </row>
    <row r="3694" spans="2:5" x14ac:dyDescent="0.25">
      <c r="B3694"/>
      <c r="C3694"/>
      <c r="D3694"/>
      <c r="E3694"/>
    </row>
    <row r="3695" spans="2:5" x14ac:dyDescent="0.25">
      <c r="B3695"/>
      <c r="C3695"/>
      <c r="D3695"/>
      <c r="E3695"/>
    </row>
    <row r="3696" spans="2:5" x14ac:dyDescent="0.25">
      <c r="B3696"/>
      <c r="C3696"/>
      <c r="D3696"/>
      <c r="E3696"/>
    </row>
    <row r="3697" spans="2:5" x14ac:dyDescent="0.25">
      <c r="B3697"/>
      <c r="C3697"/>
      <c r="D3697"/>
      <c r="E3697"/>
    </row>
    <row r="3698" spans="2:5" x14ac:dyDescent="0.25">
      <c r="B3698"/>
      <c r="C3698"/>
      <c r="D3698"/>
      <c r="E3698"/>
    </row>
    <row r="3699" spans="2:5" x14ac:dyDescent="0.25">
      <c r="B3699"/>
      <c r="C3699"/>
      <c r="D3699"/>
      <c r="E3699"/>
    </row>
    <row r="3700" spans="2:5" x14ac:dyDescent="0.25">
      <c r="B3700"/>
      <c r="C3700"/>
      <c r="D3700"/>
      <c r="E3700"/>
    </row>
    <row r="3701" spans="2:5" x14ac:dyDescent="0.25">
      <c r="B3701"/>
      <c r="C3701"/>
      <c r="D3701"/>
      <c r="E3701"/>
    </row>
    <row r="3702" spans="2:5" x14ac:dyDescent="0.25">
      <c r="B3702"/>
      <c r="C3702"/>
      <c r="D3702"/>
      <c r="E3702"/>
    </row>
    <row r="3703" spans="2:5" x14ac:dyDescent="0.25">
      <c r="B3703"/>
      <c r="C3703"/>
      <c r="D3703"/>
      <c r="E3703"/>
    </row>
    <row r="3704" spans="2:5" x14ac:dyDescent="0.25">
      <c r="B3704"/>
      <c r="C3704"/>
      <c r="D3704"/>
      <c r="E3704"/>
    </row>
    <row r="3705" spans="2:5" x14ac:dyDescent="0.25">
      <c r="B3705"/>
      <c r="C3705"/>
      <c r="D3705"/>
      <c r="E3705"/>
    </row>
    <row r="3706" spans="2:5" x14ac:dyDescent="0.25">
      <c r="B3706"/>
      <c r="C3706"/>
      <c r="D3706"/>
      <c r="E3706"/>
    </row>
    <row r="3707" spans="2:5" x14ac:dyDescent="0.25">
      <c r="B3707"/>
      <c r="C3707"/>
      <c r="D3707"/>
      <c r="E3707"/>
    </row>
    <row r="3708" spans="2:5" x14ac:dyDescent="0.25">
      <c r="B3708"/>
      <c r="C3708"/>
      <c r="D3708"/>
      <c r="E3708"/>
    </row>
    <row r="3709" spans="2:5" x14ac:dyDescent="0.25">
      <c r="B3709"/>
      <c r="C3709"/>
      <c r="D3709"/>
      <c r="E3709"/>
    </row>
    <row r="3710" spans="2:5" x14ac:dyDescent="0.25">
      <c r="B3710"/>
      <c r="C3710"/>
      <c r="D3710"/>
      <c r="E3710"/>
    </row>
    <row r="3711" spans="2:5" x14ac:dyDescent="0.25">
      <c r="B3711"/>
      <c r="C3711"/>
      <c r="D3711"/>
      <c r="E3711"/>
    </row>
    <row r="3712" spans="2:5" x14ac:dyDescent="0.25">
      <c r="B3712"/>
      <c r="C3712"/>
      <c r="D3712"/>
      <c r="E3712"/>
    </row>
    <row r="3713" spans="2:5" x14ac:dyDescent="0.25">
      <c r="B3713"/>
      <c r="C3713"/>
      <c r="D3713"/>
      <c r="E3713"/>
    </row>
    <row r="3714" spans="2:5" x14ac:dyDescent="0.25">
      <c r="B3714"/>
      <c r="C3714"/>
      <c r="D3714"/>
      <c r="E3714"/>
    </row>
    <row r="3715" spans="2:5" x14ac:dyDescent="0.25">
      <c r="B3715"/>
      <c r="C3715"/>
      <c r="D3715"/>
      <c r="E3715"/>
    </row>
    <row r="3716" spans="2:5" x14ac:dyDescent="0.25">
      <c r="B3716"/>
      <c r="C3716"/>
      <c r="D3716"/>
      <c r="E3716"/>
    </row>
    <row r="3717" spans="2:5" x14ac:dyDescent="0.25">
      <c r="B3717"/>
      <c r="C3717"/>
      <c r="D3717"/>
      <c r="E3717"/>
    </row>
    <row r="3718" spans="2:5" x14ac:dyDescent="0.25">
      <c r="B3718"/>
      <c r="C3718"/>
      <c r="D3718"/>
      <c r="E3718"/>
    </row>
    <row r="3719" spans="2:5" x14ac:dyDescent="0.25">
      <c r="B3719"/>
      <c r="C3719"/>
      <c r="D3719"/>
      <c r="E3719"/>
    </row>
    <row r="3720" spans="2:5" x14ac:dyDescent="0.25">
      <c r="B3720"/>
      <c r="C3720"/>
      <c r="D3720"/>
      <c r="E3720"/>
    </row>
    <row r="3721" spans="2:5" x14ac:dyDescent="0.25">
      <c r="B3721"/>
      <c r="C3721"/>
      <c r="D3721"/>
      <c r="E3721"/>
    </row>
    <row r="3722" spans="2:5" x14ac:dyDescent="0.25">
      <c r="B3722"/>
      <c r="C3722"/>
      <c r="D3722"/>
      <c r="E3722"/>
    </row>
    <row r="3723" spans="2:5" x14ac:dyDescent="0.25">
      <c r="B3723"/>
      <c r="C3723"/>
      <c r="D3723"/>
      <c r="E3723"/>
    </row>
    <row r="3724" spans="2:5" x14ac:dyDescent="0.25">
      <c r="B3724"/>
      <c r="C3724"/>
      <c r="D3724"/>
      <c r="E3724"/>
    </row>
    <row r="3725" spans="2:5" x14ac:dyDescent="0.25">
      <c r="B3725"/>
      <c r="C3725"/>
      <c r="D3725"/>
      <c r="E3725"/>
    </row>
    <row r="3726" spans="2:5" x14ac:dyDescent="0.25">
      <c r="B3726"/>
      <c r="C3726"/>
      <c r="D3726"/>
      <c r="E3726"/>
    </row>
    <row r="3727" spans="2:5" x14ac:dyDescent="0.25">
      <c r="B3727"/>
      <c r="C3727"/>
      <c r="D3727"/>
      <c r="E3727"/>
    </row>
    <row r="3728" spans="2:5" x14ac:dyDescent="0.25">
      <c r="B3728"/>
      <c r="C3728"/>
      <c r="D3728"/>
      <c r="E3728"/>
    </row>
    <row r="3729" spans="2:5" x14ac:dyDescent="0.25">
      <c r="B3729"/>
      <c r="C3729"/>
      <c r="D3729"/>
      <c r="E3729"/>
    </row>
    <row r="3730" spans="2:5" x14ac:dyDescent="0.25">
      <c r="B3730"/>
      <c r="C3730"/>
      <c r="D3730"/>
      <c r="E3730"/>
    </row>
    <row r="3731" spans="2:5" x14ac:dyDescent="0.25">
      <c r="B3731"/>
      <c r="C3731"/>
      <c r="D3731"/>
      <c r="E3731"/>
    </row>
    <row r="3732" spans="2:5" x14ac:dyDescent="0.25">
      <c r="B3732"/>
      <c r="C3732"/>
      <c r="D3732"/>
      <c r="E3732"/>
    </row>
    <row r="3733" spans="2:5" x14ac:dyDescent="0.25">
      <c r="B3733"/>
      <c r="C3733"/>
      <c r="D3733"/>
      <c r="E3733"/>
    </row>
    <row r="3734" spans="2:5" x14ac:dyDescent="0.25">
      <c r="B3734"/>
      <c r="C3734"/>
      <c r="D3734"/>
      <c r="E3734"/>
    </row>
    <row r="3735" spans="2:5" x14ac:dyDescent="0.25">
      <c r="B3735"/>
      <c r="C3735"/>
      <c r="D3735"/>
      <c r="E3735"/>
    </row>
    <row r="3736" spans="2:5" x14ac:dyDescent="0.25">
      <c r="B3736"/>
      <c r="C3736"/>
      <c r="D3736"/>
      <c r="E3736"/>
    </row>
    <row r="3737" spans="2:5" x14ac:dyDescent="0.25">
      <c r="B3737"/>
      <c r="C3737"/>
      <c r="D3737"/>
      <c r="E3737"/>
    </row>
    <row r="3738" spans="2:5" x14ac:dyDescent="0.25">
      <c r="B3738"/>
      <c r="C3738"/>
      <c r="D3738"/>
      <c r="E3738"/>
    </row>
    <row r="3739" spans="2:5" x14ac:dyDescent="0.25">
      <c r="B3739"/>
      <c r="C3739"/>
      <c r="D3739"/>
      <c r="E3739"/>
    </row>
    <row r="3740" spans="2:5" x14ac:dyDescent="0.25">
      <c r="B3740"/>
      <c r="C3740"/>
      <c r="D3740"/>
      <c r="E3740"/>
    </row>
    <row r="3741" spans="2:5" x14ac:dyDescent="0.25">
      <c r="B3741"/>
      <c r="C3741"/>
      <c r="D3741"/>
      <c r="E3741"/>
    </row>
    <row r="3742" spans="2:5" x14ac:dyDescent="0.25">
      <c r="B3742"/>
      <c r="C3742"/>
      <c r="D3742"/>
      <c r="E3742"/>
    </row>
    <row r="3743" spans="2:5" x14ac:dyDescent="0.25">
      <c r="B3743"/>
      <c r="C3743"/>
      <c r="D3743"/>
      <c r="E3743"/>
    </row>
    <row r="3744" spans="2:5" x14ac:dyDescent="0.25">
      <c r="B3744"/>
      <c r="C3744"/>
      <c r="D3744"/>
      <c r="E3744"/>
    </row>
    <row r="3745" spans="2:5" x14ac:dyDescent="0.25">
      <c r="B3745"/>
      <c r="C3745"/>
      <c r="D3745"/>
      <c r="E3745"/>
    </row>
    <row r="3746" spans="2:5" x14ac:dyDescent="0.25">
      <c r="B3746"/>
      <c r="C3746"/>
      <c r="D3746"/>
      <c r="E3746"/>
    </row>
    <row r="3747" spans="2:5" x14ac:dyDescent="0.25">
      <c r="B3747"/>
      <c r="C3747"/>
      <c r="D3747"/>
      <c r="E3747"/>
    </row>
    <row r="3748" spans="2:5" x14ac:dyDescent="0.25">
      <c r="B3748"/>
      <c r="C3748"/>
      <c r="D3748"/>
      <c r="E3748"/>
    </row>
    <row r="3749" spans="2:5" x14ac:dyDescent="0.25">
      <c r="B3749"/>
      <c r="C3749"/>
      <c r="D3749"/>
      <c r="E3749"/>
    </row>
    <row r="3750" spans="2:5" x14ac:dyDescent="0.25">
      <c r="B3750"/>
      <c r="C3750"/>
      <c r="D3750"/>
      <c r="E3750"/>
    </row>
    <row r="3751" spans="2:5" x14ac:dyDescent="0.25">
      <c r="B3751"/>
      <c r="C3751"/>
      <c r="D3751"/>
      <c r="E3751"/>
    </row>
    <row r="3752" spans="2:5" x14ac:dyDescent="0.25">
      <c r="B3752"/>
      <c r="C3752"/>
      <c r="D3752"/>
      <c r="E3752"/>
    </row>
    <row r="3753" spans="2:5" x14ac:dyDescent="0.25">
      <c r="B3753"/>
      <c r="C3753"/>
      <c r="D3753"/>
      <c r="E3753"/>
    </row>
    <row r="3754" spans="2:5" x14ac:dyDescent="0.25">
      <c r="B3754"/>
      <c r="C3754"/>
      <c r="D3754"/>
      <c r="E3754"/>
    </row>
    <row r="3755" spans="2:5" x14ac:dyDescent="0.25">
      <c r="B3755"/>
      <c r="C3755"/>
      <c r="D3755"/>
      <c r="E3755"/>
    </row>
    <row r="3756" spans="2:5" x14ac:dyDescent="0.25">
      <c r="B3756"/>
      <c r="C3756"/>
      <c r="D3756"/>
      <c r="E3756"/>
    </row>
    <row r="3757" spans="2:5" x14ac:dyDescent="0.25">
      <c r="B3757"/>
      <c r="C3757"/>
      <c r="D3757"/>
      <c r="E3757"/>
    </row>
    <row r="3758" spans="2:5" x14ac:dyDescent="0.25">
      <c r="B3758"/>
      <c r="C3758"/>
      <c r="D3758"/>
      <c r="E3758"/>
    </row>
    <row r="3759" spans="2:5" x14ac:dyDescent="0.25">
      <c r="B3759"/>
      <c r="C3759"/>
      <c r="D3759"/>
      <c r="E3759"/>
    </row>
    <row r="3760" spans="2:5" x14ac:dyDescent="0.25">
      <c r="B3760"/>
      <c r="C3760"/>
      <c r="D3760"/>
      <c r="E3760"/>
    </row>
    <row r="3761" spans="2:5" x14ac:dyDescent="0.25">
      <c r="B3761"/>
      <c r="C3761"/>
      <c r="D3761"/>
      <c r="E3761"/>
    </row>
    <row r="3762" spans="2:5" x14ac:dyDescent="0.25">
      <c r="B3762"/>
      <c r="C3762"/>
      <c r="D3762"/>
      <c r="E3762"/>
    </row>
    <row r="3763" spans="2:5" x14ac:dyDescent="0.25">
      <c r="B3763"/>
      <c r="C3763"/>
      <c r="D3763"/>
      <c r="E3763"/>
    </row>
    <row r="3764" spans="2:5" x14ac:dyDescent="0.25">
      <c r="B3764"/>
      <c r="C3764"/>
      <c r="D3764"/>
      <c r="E3764"/>
    </row>
    <row r="3765" spans="2:5" x14ac:dyDescent="0.25">
      <c r="B3765"/>
      <c r="C3765"/>
      <c r="D3765"/>
      <c r="E3765"/>
    </row>
    <row r="3766" spans="2:5" x14ac:dyDescent="0.25">
      <c r="B3766"/>
      <c r="C3766"/>
      <c r="D3766"/>
      <c r="E3766"/>
    </row>
    <row r="3767" spans="2:5" x14ac:dyDescent="0.25">
      <c r="B3767"/>
      <c r="C3767"/>
      <c r="D3767"/>
      <c r="E3767"/>
    </row>
    <row r="3768" spans="2:5" x14ac:dyDescent="0.25">
      <c r="B3768"/>
      <c r="C3768"/>
      <c r="D3768"/>
      <c r="E3768"/>
    </row>
    <row r="3769" spans="2:5" x14ac:dyDescent="0.25">
      <c r="B3769"/>
      <c r="C3769"/>
      <c r="D3769"/>
      <c r="E3769"/>
    </row>
    <row r="3770" spans="2:5" x14ac:dyDescent="0.25">
      <c r="B3770"/>
      <c r="C3770"/>
      <c r="D3770"/>
      <c r="E3770"/>
    </row>
    <row r="3771" spans="2:5" x14ac:dyDescent="0.25">
      <c r="B3771"/>
      <c r="C3771"/>
      <c r="D3771"/>
      <c r="E3771"/>
    </row>
    <row r="3772" spans="2:5" x14ac:dyDescent="0.25">
      <c r="B3772"/>
      <c r="C3772"/>
      <c r="D3772"/>
      <c r="E3772"/>
    </row>
    <row r="3773" spans="2:5" x14ac:dyDescent="0.25">
      <c r="B3773"/>
      <c r="C3773"/>
      <c r="D3773"/>
      <c r="E3773"/>
    </row>
    <row r="3774" spans="2:5" x14ac:dyDescent="0.25">
      <c r="B3774"/>
      <c r="C3774"/>
      <c r="D3774"/>
      <c r="E3774"/>
    </row>
    <row r="3775" spans="2:5" x14ac:dyDescent="0.25">
      <c r="B3775"/>
      <c r="C3775"/>
      <c r="D3775"/>
      <c r="E3775"/>
    </row>
    <row r="3776" spans="2:5" x14ac:dyDescent="0.25">
      <c r="B3776"/>
      <c r="C3776"/>
      <c r="D3776"/>
      <c r="E3776"/>
    </row>
    <row r="3777" spans="2:5" x14ac:dyDescent="0.25">
      <c r="B3777"/>
      <c r="C3777"/>
      <c r="D3777"/>
      <c r="E3777"/>
    </row>
    <row r="3778" spans="2:5" x14ac:dyDescent="0.25">
      <c r="B3778"/>
      <c r="C3778"/>
      <c r="D3778"/>
      <c r="E3778"/>
    </row>
    <row r="3779" spans="2:5" x14ac:dyDescent="0.25">
      <c r="B3779"/>
      <c r="C3779"/>
      <c r="D3779"/>
      <c r="E3779"/>
    </row>
    <row r="3780" spans="2:5" x14ac:dyDescent="0.25">
      <c r="B3780"/>
      <c r="C3780"/>
      <c r="D3780"/>
      <c r="E3780"/>
    </row>
    <row r="3781" spans="2:5" x14ac:dyDescent="0.25">
      <c r="B3781"/>
      <c r="C3781"/>
      <c r="D3781"/>
      <c r="E3781"/>
    </row>
    <row r="3782" spans="2:5" x14ac:dyDescent="0.25">
      <c r="B3782"/>
      <c r="C3782"/>
      <c r="D3782"/>
      <c r="E3782"/>
    </row>
    <row r="3783" spans="2:5" x14ac:dyDescent="0.25">
      <c r="B3783"/>
      <c r="C3783"/>
      <c r="D3783"/>
      <c r="E3783"/>
    </row>
    <row r="3784" spans="2:5" x14ac:dyDescent="0.25">
      <c r="B3784"/>
      <c r="C3784"/>
      <c r="D3784"/>
      <c r="E3784"/>
    </row>
    <row r="3785" spans="2:5" x14ac:dyDescent="0.25">
      <c r="B3785"/>
      <c r="C3785"/>
      <c r="D3785"/>
      <c r="E3785"/>
    </row>
    <row r="3786" spans="2:5" x14ac:dyDescent="0.25">
      <c r="B3786"/>
      <c r="C3786"/>
      <c r="D3786"/>
      <c r="E3786"/>
    </row>
    <row r="3787" spans="2:5" x14ac:dyDescent="0.25">
      <c r="B3787"/>
      <c r="C3787"/>
      <c r="D3787"/>
      <c r="E3787"/>
    </row>
    <row r="3788" spans="2:5" x14ac:dyDescent="0.25">
      <c r="B3788"/>
      <c r="C3788"/>
      <c r="D3788"/>
      <c r="E3788"/>
    </row>
    <row r="3789" spans="2:5" x14ac:dyDescent="0.25">
      <c r="B3789"/>
      <c r="C3789"/>
      <c r="D3789"/>
      <c r="E3789"/>
    </row>
    <row r="3790" spans="2:5" x14ac:dyDescent="0.25">
      <c r="B3790"/>
      <c r="C3790"/>
      <c r="D3790"/>
      <c r="E3790"/>
    </row>
    <row r="3791" spans="2:5" x14ac:dyDescent="0.25">
      <c r="B3791"/>
      <c r="C3791"/>
      <c r="D3791"/>
      <c r="E3791"/>
    </row>
    <row r="3792" spans="2:5" x14ac:dyDescent="0.25">
      <c r="B3792"/>
      <c r="C3792"/>
      <c r="D3792"/>
      <c r="E3792"/>
    </row>
    <row r="3793" spans="2:5" x14ac:dyDescent="0.25">
      <c r="B3793"/>
      <c r="C3793"/>
      <c r="D3793"/>
      <c r="E3793"/>
    </row>
    <row r="3794" spans="2:5" x14ac:dyDescent="0.25">
      <c r="B3794"/>
      <c r="C3794"/>
      <c r="D3794"/>
      <c r="E3794"/>
    </row>
    <row r="3795" spans="2:5" x14ac:dyDescent="0.25">
      <c r="B3795"/>
      <c r="C3795"/>
      <c r="D3795"/>
      <c r="E3795"/>
    </row>
    <row r="3796" spans="2:5" x14ac:dyDescent="0.25">
      <c r="B3796"/>
      <c r="C3796"/>
      <c r="D3796"/>
      <c r="E3796"/>
    </row>
    <row r="3797" spans="2:5" x14ac:dyDescent="0.25">
      <c r="B3797"/>
      <c r="C3797"/>
      <c r="D3797"/>
      <c r="E3797"/>
    </row>
    <row r="3798" spans="2:5" x14ac:dyDescent="0.25">
      <c r="B3798"/>
      <c r="C3798"/>
      <c r="D3798"/>
      <c r="E3798"/>
    </row>
    <row r="3799" spans="2:5" x14ac:dyDescent="0.25">
      <c r="B3799"/>
      <c r="C3799"/>
      <c r="D3799"/>
      <c r="E3799"/>
    </row>
    <row r="3800" spans="2:5" x14ac:dyDescent="0.25">
      <c r="B3800"/>
      <c r="C3800"/>
      <c r="D3800"/>
      <c r="E3800"/>
    </row>
    <row r="3801" spans="2:5" x14ac:dyDescent="0.25">
      <c r="B3801"/>
      <c r="C3801"/>
      <c r="D3801"/>
      <c r="E3801"/>
    </row>
    <row r="3802" spans="2:5" x14ac:dyDescent="0.25">
      <c r="B3802"/>
      <c r="C3802"/>
      <c r="D3802"/>
      <c r="E3802"/>
    </row>
    <row r="3803" spans="2:5" x14ac:dyDescent="0.25">
      <c r="B3803"/>
      <c r="C3803"/>
      <c r="D3803"/>
      <c r="E3803"/>
    </row>
    <row r="3804" spans="2:5" x14ac:dyDescent="0.25">
      <c r="B3804"/>
      <c r="C3804"/>
      <c r="D3804"/>
      <c r="E3804"/>
    </row>
    <row r="3805" spans="2:5" x14ac:dyDescent="0.25">
      <c r="B3805"/>
      <c r="C3805"/>
      <c r="D3805"/>
      <c r="E3805"/>
    </row>
    <row r="3806" spans="2:5" x14ac:dyDescent="0.25">
      <c r="B3806"/>
      <c r="C3806"/>
      <c r="D3806"/>
      <c r="E3806"/>
    </row>
    <row r="3807" spans="2:5" x14ac:dyDescent="0.25">
      <c r="B3807"/>
      <c r="C3807"/>
      <c r="D3807"/>
      <c r="E3807"/>
    </row>
    <row r="3808" spans="2:5" x14ac:dyDescent="0.25">
      <c r="B3808"/>
      <c r="C3808"/>
      <c r="D3808"/>
      <c r="E3808"/>
    </row>
    <row r="3809" spans="2:5" x14ac:dyDescent="0.25">
      <c r="B3809"/>
      <c r="C3809"/>
      <c r="D3809"/>
      <c r="E3809"/>
    </row>
    <row r="3810" spans="2:5" x14ac:dyDescent="0.25">
      <c r="B3810"/>
      <c r="C3810"/>
      <c r="D3810"/>
      <c r="E3810"/>
    </row>
    <row r="3811" spans="2:5" x14ac:dyDescent="0.25">
      <c r="B3811"/>
      <c r="C3811"/>
      <c r="D3811"/>
      <c r="E3811"/>
    </row>
    <row r="3812" spans="2:5" x14ac:dyDescent="0.25">
      <c r="B3812"/>
      <c r="C3812"/>
      <c r="D3812"/>
      <c r="E3812"/>
    </row>
    <row r="3813" spans="2:5" x14ac:dyDescent="0.25">
      <c r="B3813"/>
      <c r="C3813"/>
      <c r="D3813"/>
      <c r="E3813"/>
    </row>
    <row r="3814" spans="2:5" x14ac:dyDescent="0.25">
      <c r="B3814"/>
      <c r="C3814"/>
      <c r="D3814"/>
      <c r="E3814"/>
    </row>
    <row r="3815" spans="2:5" x14ac:dyDescent="0.25">
      <c r="B3815"/>
      <c r="C3815"/>
      <c r="D3815"/>
      <c r="E3815"/>
    </row>
    <row r="3816" spans="2:5" x14ac:dyDescent="0.25">
      <c r="B3816"/>
      <c r="C3816"/>
      <c r="D3816"/>
      <c r="E3816"/>
    </row>
    <row r="3817" spans="2:5" x14ac:dyDescent="0.25">
      <c r="B3817"/>
      <c r="C3817"/>
      <c r="D3817"/>
      <c r="E3817"/>
    </row>
    <row r="3818" spans="2:5" x14ac:dyDescent="0.25">
      <c r="B3818"/>
      <c r="C3818"/>
      <c r="D3818"/>
      <c r="E3818"/>
    </row>
    <row r="3819" spans="2:5" x14ac:dyDescent="0.25">
      <c r="B3819"/>
      <c r="C3819"/>
      <c r="D3819"/>
      <c r="E3819"/>
    </row>
    <row r="3820" spans="2:5" x14ac:dyDescent="0.25">
      <c r="B3820"/>
      <c r="C3820"/>
      <c r="D3820"/>
      <c r="E3820"/>
    </row>
    <row r="3821" spans="2:5" x14ac:dyDescent="0.25">
      <c r="B3821"/>
      <c r="C3821"/>
      <c r="D3821"/>
      <c r="E3821"/>
    </row>
    <row r="3822" spans="2:5" x14ac:dyDescent="0.25">
      <c r="B3822"/>
      <c r="C3822"/>
      <c r="D3822"/>
      <c r="E3822"/>
    </row>
    <row r="3823" spans="2:5" x14ac:dyDescent="0.25">
      <c r="B3823"/>
      <c r="C3823"/>
      <c r="D3823"/>
      <c r="E3823"/>
    </row>
    <row r="3824" spans="2:5" x14ac:dyDescent="0.25">
      <c r="B3824"/>
      <c r="C3824"/>
      <c r="D3824"/>
      <c r="E3824"/>
    </row>
    <row r="3825" spans="2:5" x14ac:dyDescent="0.25">
      <c r="B3825"/>
      <c r="C3825"/>
      <c r="D3825"/>
      <c r="E3825"/>
    </row>
    <row r="3826" spans="2:5" x14ac:dyDescent="0.25">
      <c r="B3826"/>
      <c r="C3826"/>
      <c r="D3826"/>
      <c r="E3826"/>
    </row>
    <row r="3827" spans="2:5" x14ac:dyDescent="0.25">
      <c r="B3827"/>
      <c r="C3827"/>
      <c r="D3827"/>
      <c r="E3827"/>
    </row>
    <row r="3828" spans="2:5" x14ac:dyDescent="0.25">
      <c r="B3828"/>
      <c r="C3828"/>
      <c r="D3828"/>
      <c r="E3828"/>
    </row>
    <row r="3829" spans="2:5" x14ac:dyDescent="0.25">
      <c r="B3829"/>
      <c r="C3829"/>
      <c r="D3829"/>
      <c r="E3829"/>
    </row>
    <row r="3830" spans="2:5" x14ac:dyDescent="0.25">
      <c r="B3830"/>
      <c r="C3830"/>
      <c r="D3830"/>
      <c r="E3830"/>
    </row>
    <row r="3831" spans="2:5" x14ac:dyDescent="0.25">
      <c r="B3831"/>
      <c r="C3831"/>
      <c r="D3831"/>
      <c r="E3831"/>
    </row>
    <row r="3832" spans="2:5" x14ac:dyDescent="0.25">
      <c r="B3832"/>
      <c r="C3832"/>
      <c r="D3832"/>
      <c r="E3832"/>
    </row>
    <row r="3833" spans="2:5" x14ac:dyDescent="0.25">
      <c r="B3833"/>
      <c r="C3833"/>
      <c r="D3833"/>
      <c r="E3833"/>
    </row>
    <row r="3834" spans="2:5" x14ac:dyDescent="0.25">
      <c r="B3834"/>
      <c r="C3834"/>
      <c r="D3834"/>
      <c r="E3834"/>
    </row>
    <row r="3835" spans="2:5" x14ac:dyDescent="0.25">
      <c r="B3835"/>
      <c r="C3835"/>
      <c r="D3835"/>
      <c r="E3835"/>
    </row>
    <row r="3836" spans="2:5" x14ac:dyDescent="0.25">
      <c r="B3836"/>
      <c r="C3836"/>
      <c r="D3836"/>
      <c r="E3836"/>
    </row>
    <row r="3837" spans="2:5" x14ac:dyDescent="0.25">
      <c r="B3837"/>
      <c r="C3837"/>
      <c r="D3837"/>
      <c r="E3837"/>
    </row>
    <row r="3838" spans="2:5" x14ac:dyDescent="0.25">
      <c r="B3838"/>
      <c r="C3838"/>
      <c r="D3838"/>
      <c r="E3838"/>
    </row>
    <row r="3839" spans="2:5" x14ac:dyDescent="0.25">
      <c r="B3839"/>
      <c r="C3839"/>
      <c r="D3839"/>
      <c r="E3839"/>
    </row>
    <row r="3840" spans="2:5" x14ac:dyDescent="0.25">
      <c r="B3840"/>
      <c r="C3840"/>
      <c r="D3840"/>
      <c r="E3840"/>
    </row>
    <row r="3841" spans="2:5" x14ac:dyDescent="0.25">
      <c r="B3841"/>
      <c r="C3841"/>
      <c r="D3841"/>
      <c r="E3841"/>
    </row>
    <row r="3842" spans="2:5" x14ac:dyDescent="0.25">
      <c r="B3842"/>
      <c r="C3842"/>
      <c r="D3842"/>
      <c r="E3842"/>
    </row>
    <row r="3843" spans="2:5" x14ac:dyDescent="0.25">
      <c r="B3843"/>
      <c r="C3843"/>
      <c r="D3843"/>
      <c r="E3843"/>
    </row>
    <row r="3844" spans="2:5" x14ac:dyDescent="0.25">
      <c r="B3844"/>
      <c r="C3844"/>
      <c r="D3844"/>
      <c r="E3844"/>
    </row>
    <row r="3845" spans="2:5" x14ac:dyDescent="0.25">
      <c r="B3845"/>
      <c r="C3845"/>
      <c r="D3845"/>
      <c r="E3845"/>
    </row>
    <row r="3846" spans="2:5" x14ac:dyDescent="0.25">
      <c r="B3846"/>
      <c r="C3846"/>
      <c r="D3846"/>
      <c r="E3846"/>
    </row>
    <row r="3847" spans="2:5" x14ac:dyDescent="0.25">
      <c r="B3847"/>
      <c r="C3847"/>
      <c r="D3847"/>
      <c r="E3847"/>
    </row>
    <row r="3848" spans="2:5" x14ac:dyDescent="0.25">
      <c r="B3848"/>
      <c r="C3848"/>
      <c r="D3848"/>
      <c r="E3848"/>
    </row>
    <row r="3849" spans="2:5" x14ac:dyDescent="0.25">
      <c r="B3849"/>
      <c r="C3849"/>
      <c r="D3849"/>
      <c r="E3849"/>
    </row>
    <row r="3850" spans="2:5" x14ac:dyDescent="0.25">
      <c r="B3850"/>
      <c r="C3850"/>
      <c r="D3850"/>
      <c r="E3850"/>
    </row>
    <row r="3851" spans="2:5" x14ac:dyDescent="0.25">
      <c r="B3851"/>
      <c r="C3851"/>
      <c r="D3851"/>
      <c r="E3851"/>
    </row>
    <row r="3852" spans="2:5" x14ac:dyDescent="0.25">
      <c r="B3852"/>
      <c r="C3852"/>
      <c r="D3852"/>
      <c r="E3852"/>
    </row>
    <row r="3853" spans="2:5" x14ac:dyDescent="0.25">
      <c r="B3853"/>
      <c r="C3853"/>
      <c r="D3853"/>
      <c r="E3853"/>
    </row>
    <row r="3854" spans="2:5" x14ac:dyDescent="0.25">
      <c r="B3854"/>
      <c r="C3854"/>
      <c r="D3854"/>
      <c r="E3854"/>
    </row>
    <row r="3855" spans="2:5" x14ac:dyDescent="0.25">
      <c r="B3855"/>
      <c r="C3855"/>
      <c r="D3855"/>
      <c r="E3855"/>
    </row>
    <row r="3856" spans="2:5" x14ac:dyDescent="0.25">
      <c r="B3856"/>
      <c r="C3856"/>
      <c r="D3856"/>
      <c r="E3856"/>
    </row>
    <row r="3857" spans="2:5" x14ac:dyDescent="0.25">
      <c r="B3857"/>
      <c r="C3857"/>
      <c r="D3857"/>
      <c r="E3857"/>
    </row>
    <row r="3858" spans="2:5" x14ac:dyDescent="0.25">
      <c r="B3858"/>
      <c r="C3858"/>
      <c r="D3858"/>
      <c r="E3858"/>
    </row>
    <row r="3859" spans="2:5" x14ac:dyDescent="0.25">
      <c r="B3859"/>
      <c r="C3859"/>
      <c r="D3859"/>
      <c r="E3859"/>
    </row>
    <row r="3860" spans="2:5" x14ac:dyDescent="0.25">
      <c r="B3860"/>
      <c r="C3860"/>
      <c r="D3860"/>
      <c r="E3860"/>
    </row>
    <row r="3861" spans="2:5" x14ac:dyDescent="0.25">
      <c r="B3861"/>
      <c r="C3861"/>
      <c r="D3861"/>
      <c r="E3861"/>
    </row>
    <row r="3862" spans="2:5" x14ac:dyDescent="0.25">
      <c r="B3862"/>
      <c r="C3862"/>
      <c r="D3862"/>
      <c r="E3862"/>
    </row>
    <row r="3863" spans="2:5" x14ac:dyDescent="0.25">
      <c r="B3863"/>
      <c r="C3863"/>
      <c r="D3863"/>
      <c r="E3863"/>
    </row>
    <row r="3864" spans="2:5" x14ac:dyDescent="0.25">
      <c r="B3864"/>
      <c r="C3864"/>
      <c r="D3864"/>
      <c r="E3864"/>
    </row>
    <row r="3865" spans="2:5" x14ac:dyDescent="0.25">
      <c r="B3865"/>
      <c r="C3865"/>
      <c r="D3865"/>
      <c r="E3865"/>
    </row>
    <row r="3866" spans="2:5" x14ac:dyDescent="0.25">
      <c r="B3866"/>
      <c r="C3866"/>
      <c r="D3866"/>
      <c r="E3866"/>
    </row>
    <row r="3867" spans="2:5" x14ac:dyDescent="0.25">
      <c r="B3867"/>
      <c r="C3867"/>
      <c r="D3867"/>
      <c r="E3867"/>
    </row>
    <row r="3868" spans="2:5" x14ac:dyDescent="0.25">
      <c r="B3868"/>
      <c r="C3868"/>
      <c r="D3868"/>
      <c r="E3868"/>
    </row>
    <row r="3869" spans="2:5" x14ac:dyDescent="0.25">
      <c r="B3869"/>
      <c r="C3869"/>
      <c r="D3869"/>
      <c r="E3869"/>
    </row>
    <row r="3870" spans="2:5" x14ac:dyDescent="0.25">
      <c r="B3870"/>
      <c r="C3870"/>
      <c r="D3870"/>
      <c r="E3870"/>
    </row>
    <row r="3871" spans="2:5" x14ac:dyDescent="0.25">
      <c r="B3871"/>
      <c r="C3871"/>
      <c r="D3871"/>
      <c r="E3871"/>
    </row>
    <row r="3872" spans="2:5" x14ac:dyDescent="0.25">
      <c r="B3872"/>
      <c r="C3872"/>
      <c r="D3872"/>
      <c r="E3872"/>
    </row>
    <row r="3873" spans="2:5" x14ac:dyDescent="0.25">
      <c r="B3873"/>
      <c r="C3873"/>
      <c r="D3873"/>
      <c r="E3873"/>
    </row>
    <row r="3874" spans="2:5" x14ac:dyDescent="0.25">
      <c r="B3874"/>
      <c r="C3874"/>
      <c r="D3874"/>
      <c r="E3874"/>
    </row>
    <row r="3875" spans="2:5" x14ac:dyDescent="0.25">
      <c r="B3875"/>
      <c r="C3875"/>
      <c r="D3875"/>
      <c r="E3875"/>
    </row>
    <row r="3876" spans="2:5" x14ac:dyDescent="0.25">
      <c r="B3876"/>
      <c r="C3876"/>
      <c r="D3876"/>
      <c r="E3876"/>
    </row>
    <row r="3877" spans="2:5" x14ac:dyDescent="0.25">
      <c r="B3877"/>
      <c r="C3877"/>
      <c r="D3877"/>
      <c r="E3877"/>
    </row>
    <row r="3878" spans="2:5" x14ac:dyDescent="0.25">
      <c r="B3878"/>
      <c r="C3878"/>
      <c r="D3878"/>
      <c r="E3878"/>
    </row>
    <row r="3879" spans="2:5" x14ac:dyDescent="0.25">
      <c r="B3879"/>
      <c r="C3879"/>
      <c r="D3879"/>
      <c r="E3879"/>
    </row>
    <row r="3880" spans="2:5" x14ac:dyDescent="0.25">
      <c r="B3880"/>
      <c r="C3880"/>
      <c r="D3880"/>
      <c r="E3880"/>
    </row>
    <row r="3881" spans="2:5" x14ac:dyDescent="0.25">
      <c r="B3881"/>
      <c r="C3881"/>
      <c r="D3881"/>
      <c r="E3881"/>
    </row>
    <row r="3882" spans="2:5" x14ac:dyDescent="0.25">
      <c r="B3882"/>
      <c r="C3882"/>
      <c r="D3882"/>
      <c r="E3882"/>
    </row>
    <row r="3883" spans="2:5" x14ac:dyDescent="0.25">
      <c r="B3883"/>
      <c r="C3883"/>
      <c r="D3883"/>
      <c r="E3883"/>
    </row>
    <row r="3884" spans="2:5" x14ac:dyDescent="0.25">
      <c r="B3884"/>
      <c r="C3884"/>
      <c r="D3884"/>
      <c r="E3884"/>
    </row>
    <row r="3885" spans="2:5" x14ac:dyDescent="0.25">
      <c r="B3885"/>
      <c r="C3885"/>
      <c r="D3885"/>
      <c r="E3885"/>
    </row>
    <row r="3886" spans="2:5" x14ac:dyDescent="0.25">
      <c r="B3886"/>
      <c r="C3886"/>
      <c r="D3886"/>
      <c r="E3886"/>
    </row>
    <row r="3887" spans="2:5" x14ac:dyDescent="0.25">
      <c r="B3887"/>
      <c r="C3887"/>
      <c r="D3887"/>
      <c r="E3887"/>
    </row>
    <row r="3888" spans="2:5" x14ac:dyDescent="0.25">
      <c r="B3888"/>
      <c r="C3888"/>
      <c r="D3888"/>
      <c r="E3888"/>
    </row>
    <row r="3889" spans="2:5" x14ac:dyDescent="0.25">
      <c r="B3889"/>
      <c r="C3889"/>
      <c r="D3889"/>
      <c r="E3889"/>
    </row>
    <row r="3890" spans="2:5" x14ac:dyDescent="0.25">
      <c r="B3890"/>
      <c r="C3890"/>
      <c r="D3890"/>
      <c r="E3890"/>
    </row>
    <row r="3891" spans="2:5" x14ac:dyDescent="0.25">
      <c r="B3891"/>
      <c r="C3891"/>
      <c r="D3891"/>
      <c r="E3891"/>
    </row>
    <row r="3892" spans="2:5" x14ac:dyDescent="0.25">
      <c r="B3892"/>
      <c r="C3892"/>
      <c r="D3892"/>
      <c r="E3892"/>
    </row>
    <row r="3893" spans="2:5" x14ac:dyDescent="0.25">
      <c r="B3893"/>
      <c r="C3893"/>
      <c r="D3893"/>
      <c r="E3893"/>
    </row>
    <row r="3894" spans="2:5" x14ac:dyDescent="0.25">
      <c r="B3894"/>
      <c r="C3894"/>
      <c r="D3894"/>
      <c r="E3894"/>
    </row>
    <row r="3895" spans="2:5" x14ac:dyDescent="0.25">
      <c r="B3895"/>
      <c r="C3895"/>
      <c r="D3895"/>
      <c r="E3895"/>
    </row>
    <row r="3896" spans="2:5" x14ac:dyDescent="0.25">
      <c r="B3896"/>
      <c r="C3896"/>
      <c r="D3896"/>
      <c r="E3896"/>
    </row>
    <row r="3897" spans="2:5" x14ac:dyDescent="0.25">
      <c r="B3897"/>
      <c r="C3897"/>
      <c r="D3897"/>
      <c r="E3897"/>
    </row>
    <row r="3898" spans="2:5" x14ac:dyDescent="0.25">
      <c r="B3898"/>
      <c r="C3898"/>
      <c r="D3898"/>
      <c r="E3898"/>
    </row>
    <row r="3899" spans="2:5" x14ac:dyDescent="0.25">
      <c r="B3899"/>
      <c r="C3899"/>
      <c r="D3899"/>
      <c r="E3899"/>
    </row>
    <row r="3900" spans="2:5" x14ac:dyDescent="0.25">
      <c r="B3900"/>
      <c r="C3900"/>
      <c r="D3900"/>
      <c r="E3900"/>
    </row>
    <row r="3901" spans="2:5" x14ac:dyDescent="0.25">
      <c r="B3901"/>
      <c r="C3901"/>
      <c r="D3901"/>
      <c r="E3901"/>
    </row>
    <row r="3902" spans="2:5" x14ac:dyDescent="0.25">
      <c r="B3902"/>
      <c r="C3902"/>
      <c r="D3902"/>
      <c r="E3902"/>
    </row>
    <row r="3903" spans="2:5" x14ac:dyDescent="0.25">
      <c r="B3903"/>
      <c r="C3903"/>
      <c r="D3903"/>
      <c r="E3903"/>
    </row>
    <row r="3904" spans="2:5" x14ac:dyDescent="0.25">
      <c r="B3904"/>
      <c r="C3904"/>
      <c r="D3904"/>
      <c r="E3904"/>
    </row>
    <row r="3905" spans="2:5" x14ac:dyDescent="0.25">
      <c r="B3905"/>
      <c r="C3905"/>
      <c r="D3905"/>
      <c r="E3905"/>
    </row>
    <row r="3906" spans="2:5" x14ac:dyDescent="0.25">
      <c r="B3906"/>
      <c r="C3906"/>
      <c r="D3906"/>
      <c r="E3906"/>
    </row>
    <row r="3907" spans="2:5" x14ac:dyDescent="0.25">
      <c r="B3907"/>
      <c r="C3907"/>
      <c r="D3907"/>
      <c r="E3907"/>
    </row>
    <row r="3908" spans="2:5" x14ac:dyDescent="0.25">
      <c r="B3908"/>
      <c r="C3908"/>
      <c r="D3908"/>
      <c r="E3908"/>
    </row>
    <row r="3909" spans="2:5" x14ac:dyDescent="0.25">
      <c r="B3909"/>
      <c r="C3909"/>
      <c r="D3909"/>
      <c r="E3909"/>
    </row>
    <row r="3910" spans="2:5" x14ac:dyDescent="0.25">
      <c r="B3910"/>
      <c r="C3910"/>
      <c r="D3910"/>
      <c r="E3910"/>
    </row>
    <row r="3911" spans="2:5" x14ac:dyDescent="0.25">
      <c r="B3911"/>
      <c r="C3911"/>
      <c r="D3911"/>
      <c r="E3911"/>
    </row>
    <row r="3912" spans="2:5" x14ac:dyDescent="0.25">
      <c r="B3912"/>
      <c r="C3912"/>
      <c r="D3912"/>
      <c r="E3912"/>
    </row>
    <row r="3913" spans="2:5" x14ac:dyDescent="0.25">
      <c r="B3913"/>
      <c r="C3913"/>
      <c r="D3913"/>
      <c r="E3913"/>
    </row>
    <row r="3914" spans="2:5" x14ac:dyDescent="0.25">
      <c r="B3914"/>
      <c r="C3914"/>
      <c r="D3914"/>
      <c r="E3914"/>
    </row>
    <row r="3915" spans="2:5" x14ac:dyDescent="0.25">
      <c r="B3915"/>
      <c r="C3915"/>
      <c r="D3915"/>
      <c r="E3915"/>
    </row>
    <row r="3916" spans="2:5" x14ac:dyDescent="0.25">
      <c r="B3916"/>
      <c r="C3916"/>
      <c r="D3916"/>
      <c r="E3916"/>
    </row>
    <row r="3917" spans="2:5" x14ac:dyDescent="0.25">
      <c r="B3917"/>
      <c r="C3917"/>
      <c r="D3917"/>
      <c r="E3917"/>
    </row>
    <row r="3918" spans="2:5" x14ac:dyDescent="0.25">
      <c r="B3918"/>
      <c r="C3918"/>
      <c r="D3918"/>
      <c r="E3918"/>
    </row>
    <row r="3919" spans="2:5" x14ac:dyDescent="0.25">
      <c r="B3919"/>
      <c r="C3919"/>
      <c r="D3919"/>
      <c r="E3919"/>
    </row>
    <row r="3920" spans="2:5" x14ac:dyDescent="0.25">
      <c r="B3920"/>
      <c r="C3920"/>
      <c r="D3920"/>
      <c r="E3920"/>
    </row>
    <row r="3921" spans="2:5" x14ac:dyDescent="0.25">
      <c r="B3921"/>
      <c r="C3921"/>
      <c r="D3921"/>
      <c r="E3921"/>
    </row>
    <row r="3922" spans="2:5" x14ac:dyDescent="0.25">
      <c r="B3922"/>
      <c r="C3922"/>
      <c r="D3922"/>
      <c r="E3922"/>
    </row>
    <row r="3923" spans="2:5" x14ac:dyDescent="0.25">
      <c r="B3923"/>
      <c r="C3923"/>
      <c r="D3923"/>
      <c r="E3923"/>
    </row>
    <row r="3924" spans="2:5" x14ac:dyDescent="0.25">
      <c r="B3924"/>
      <c r="C3924"/>
      <c r="D3924"/>
      <c r="E3924"/>
    </row>
    <row r="3925" spans="2:5" x14ac:dyDescent="0.25">
      <c r="B3925"/>
      <c r="C3925"/>
      <c r="D3925"/>
      <c r="E3925"/>
    </row>
    <row r="3926" spans="2:5" x14ac:dyDescent="0.25">
      <c r="B3926"/>
      <c r="C3926"/>
      <c r="D3926"/>
      <c r="E3926"/>
    </row>
    <row r="3927" spans="2:5" x14ac:dyDescent="0.25">
      <c r="B3927"/>
      <c r="C3927"/>
      <c r="D3927"/>
      <c r="E3927"/>
    </row>
    <row r="3928" spans="2:5" x14ac:dyDescent="0.25">
      <c r="B3928"/>
      <c r="C3928"/>
      <c r="D3928"/>
      <c r="E3928"/>
    </row>
    <row r="3929" spans="2:5" x14ac:dyDescent="0.25">
      <c r="B3929"/>
      <c r="C3929"/>
      <c r="D3929"/>
      <c r="E3929"/>
    </row>
    <row r="3930" spans="2:5" x14ac:dyDescent="0.25">
      <c r="B3930"/>
      <c r="C3930"/>
      <c r="D3930"/>
      <c r="E3930"/>
    </row>
    <row r="3931" spans="2:5" x14ac:dyDescent="0.25">
      <c r="B3931"/>
      <c r="C3931"/>
      <c r="D3931"/>
      <c r="E3931"/>
    </row>
    <row r="3932" spans="2:5" x14ac:dyDescent="0.25">
      <c r="B3932"/>
      <c r="C3932"/>
      <c r="D3932"/>
      <c r="E3932"/>
    </row>
    <row r="3933" spans="2:5" x14ac:dyDescent="0.25">
      <c r="B3933"/>
      <c r="C3933"/>
      <c r="D3933"/>
      <c r="E3933"/>
    </row>
    <row r="3934" spans="2:5" x14ac:dyDescent="0.25">
      <c r="B3934"/>
      <c r="C3934"/>
      <c r="D3934"/>
      <c r="E3934"/>
    </row>
    <row r="3935" spans="2:5" x14ac:dyDescent="0.25">
      <c r="B3935"/>
      <c r="C3935"/>
      <c r="D3935"/>
      <c r="E3935"/>
    </row>
    <row r="3936" spans="2:5" x14ac:dyDescent="0.25">
      <c r="B3936"/>
      <c r="C3936"/>
      <c r="D3936"/>
      <c r="E3936"/>
    </row>
    <row r="3937" spans="2:5" x14ac:dyDescent="0.25">
      <c r="B3937"/>
      <c r="C3937"/>
      <c r="D3937"/>
      <c r="E3937"/>
    </row>
    <row r="3938" spans="2:5" x14ac:dyDescent="0.25">
      <c r="B3938"/>
      <c r="C3938"/>
      <c r="D3938"/>
      <c r="E3938"/>
    </row>
    <row r="3939" spans="2:5" x14ac:dyDescent="0.25">
      <c r="B3939"/>
      <c r="C3939"/>
      <c r="D3939"/>
      <c r="E3939"/>
    </row>
    <row r="3940" spans="2:5" x14ac:dyDescent="0.25">
      <c r="B3940"/>
      <c r="C3940"/>
      <c r="D3940"/>
      <c r="E3940"/>
    </row>
    <row r="3941" spans="2:5" x14ac:dyDescent="0.25">
      <c r="B3941"/>
      <c r="C3941"/>
      <c r="D3941"/>
      <c r="E3941"/>
    </row>
    <row r="3942" spans="2:5" x14ac:dyDescent="0.25">
      <c r="B3942"/>
      <c r="C3942"/>
      <c r="D3942"/>
      <c r="E3942"/>
    </row>
    <row r="3943" spans="2:5" x14ac:dyDescent="0.25">
      <c r="B3943"/>
      <c r="C3943"/>
      <c r="D3943"/>
      <c r="E3943"/>
    </row>
    <row r="3944" spans="2:5" x14ac:dyDescent="0.25">
      <c r="B3944"/>
      <c r="C3944"/>
      <c r="D3944"/>
      <c r="E3944"/>
    </row>
    <row r="3945" spans="2:5" x14ac:dyDescent="0.25">
      <c r="B3945"/>
      <c r="C3945"/>
      <c r="D3945"/>
      <c r="E3945"/>
    </row>
    <row r="3946" spans="2:5" x14ac:dyDescent="0.25">
      <c r="B3946"/>
      <c r="C3946"/>
      <c r="D3946"/>
      <c r="E3946"/>
    </row>
    <row r="3947" spans="2:5" x14ac:dyDescent="0.25">
      <c r="B3947"/>
      <c r="C3947"/>
      <c r="D3947"/>
      <c r="E3947"/>
    </row>
    <row r="3948" spans="2:5" x14ac:dyDescent="0.25">
      <c r="B3948"/>
      <c r="C3948"/>
      <c r="D3948"/>
      <c r="E3948"/>
    </row>
    <row r="3949" spans="2:5" x14ac:dyDescent="0.25">
      <c r="B3949"/>
      <c r="C3949"/>
      <c r="D3949"/>
      <c r="E3949"/>
    </row>
    <row r="3950" spans="2:5" x14ac:dyDescent="0.25">
      <c r="B3950"/>
      <c r="C3950"/>
      <c r="D3950"/>
      <c r="E3950"/>
    </row>
    <row r="3951" spans="2:5" x14ac:dyDescent="0.25">
      <c r="B3951"/>
      <c r="C3951"/>
      <c r="D3951"/>
      <c r="E3951"/>
    </row>
    <row r="3952" spans="2:5" x14ac:dyDescent="0.25">
      <c r="B3952"/>
      <c r="C3952"/>
      <c r="D3952"/>
      <c r="E3952"/>
    </row>
    <row r="3953" spans="2:5" x14ac:dyDescent="0.25">
      <c r="B3953"/>
      <c r="C3953"/>
      <c r="D3953"/>
      <c r="E3953"/>
    </row>
    <row r="3954" spans="2:5" x14ac:dyDescent="0.25">
      <c r="B3954"/>
      <c r="C3954"/>
      <c r="D3954"/>
      <c r="E3954"/>
    </row>
    <row r="3955" spans="2:5" x14ac:dyDescent="0.25">
      <c r="B3955"/>
      <c r="C3955"/>
      <c r="D3955"/>
      <c r="E3955"/>
    </row>
    <row r="3956" spans="2:5" x14ac:dyDescent="0.25">
      <c r="B3956"/>
      <c r="C3956"/>
      <c r="D3956"/>
      <c r="E3956"/>
    </row>
    <row r="3957" spans="2:5" x14ac:dyDescent="0.25">
      <c r="B3957"/>
      <c r="C3957"/>
      <c r="D3957"/>
      <c r="E3957"/>
    </row>
    <row r="3958" spans="2:5" x14ac:dyDescent="0.25">
      <c r="B3958"/>
      <c r="C3958"/>
      <c r="D3958"/>
      <c r="E3958"/>
    </row>
    <row r="3959" spans="2:5" x14ac:dyDescent="0.25">
      <c r="B3959"/>
      <c r="C3959"/>
      <c r="D3959"/>
      <c r="E3959"/>
    </row>
    <row r="3960" spans="2:5" x14ac:dyDescent="0.25">
      <c r="B3960"/>
      <c r="C3960"/>
      <c r="D3960"/>
      <c r="E3960"/>
    </row>
    <row r="3961" spans="2:5" x14ac:dyDescent="0.25">
      <c r="B3961"/>
      <c r="C3961"/>
      <c r="D3961"/>
      <c r="E3961"/>
    </row>
    <row r="3962" spans="2:5" x14ac:dyDescent="0.25">
      <c r="B3962"/>
      <c r="C3962"/>
      <c r="D3962"/>
      <c r="E3962"/>
    </row>
    <row r="3963" spans="2:5" x14ac:dyDescent="0.25">
      <c r="B3963"/>
      <c r="C3963"/>
      <c r="D3963"/>
      <c r="E3963"/>
    </row>
    <row r="3964" spans="2:5" x14ac:dyDescent="0.25">
      <c r="B3964"/>
      <c r="C3964"/>
      <c r="D3964"/>
      <c r="E3964"/>
    </row>
    <row r="3965" spans="2:5" x14ac:dyDescent="0.25">
      <c r="B3965"/>
      <c r="C3965"/>
      <c r="D3965"/>
      <c r="E3965"/>
    </row>
    <row r="3966" spans="2:5" x14ac:dyDescent="0.25">
      <c r="B3966"/>
      <c r="C3966"/>
      <c r="D3966"/>
      <c r="E3966"/>
    </row>
    <row r="3967" spans="2:5" x14ac:dyDescent="0.25">
      <c r="B3967"/>
      <c r="C3967"/>
      <c r="D3967"/>
      <c r="E3967"/>
    </row>
    <row r="3968" spans="2:5" x14ac:dyDescent="0.25">
      <c r="B3968"/>
      <c r="C3968"/>
      <c r="D3968"/>
      <c r="E3968"/>
    </row>
    <row r="3969" spans="2:5" x14ac:dyDescent="0.25">
      <c r="B3969"/>
      <c r="C3969"/>
      <c r="D3969"/>
      <c r="E3969"/>
    </row>
    <row r="3970" spans="2:5" x14ac:dyDescent="0.25">
      <c r="B3970"/>
      <c r="C3970"/>
      <c r="D3970"/>
      <c r="E3970"/>
    </row>
    <row r="3971" spans="2:5" x14ac:dyDescent="0.25">
      <c r="B3971"/>
      <c r="C3971"/>
      <c r="D3971"/>
      <c r="E3971"/>
    </row>
    <row r="3972" spans="2:5" x14ac:dyDescent="0.25">
      <c r="B3972"/>
      <c r="C3972"/>
      <c r="D3972"/>
      <c r="E3972"/>
    </row>
    <row r="3973" spans="2:5" x14ac:dyDescent="0.25">
      <c r="B3973"/>
      <c r="C3973"/>
      <c r="D3973"/>
      <c r="E3973"/>
    </row>
    <row r="3974" spans="2:5" x14ac:dyDescent="0.25">
      <c r="B3974"/>
      <c r="C3974"/>
      <c r="D3974"/>
      <c r="E3974"/>
    </row>
    <row r="3975" spans="2:5" x14ac:dyDescent="0.25">
      <c r="B3975"/>
      <c r="C3975"/>
      <c r="D3975"/>
      <c r="E3975"/>
    </row>
    <row r="3976" spans="2:5" x14ac:dyDescent="0.25">
      <c r="B3976"/>
      <c r="C3976"/>
      <c r="D3976"/>
      <c r="E3976"/>
    </row>
    <row r="3977" spans="2:5" x14ac:dyDescent="0.25">
      <c r="B3977"/>
      <c r="C3977"/>
      <c r="D3977"/>
      <c r="E3977"/>
    </row>
    <row r="3978" spans="2:5" x14ac:dyDescent="0.25">
      <c r="B3978"/>
      <c r="C3978"/>
      <c r="D3978"/>
      <c r="E3978"/>
    </row>
    <row r="3979" spans="2:5" x14ac:dyDescent="0.25">
      <c r="B3979"/>
      <c r="C3979"/>
      <c r="D3979"/>
      <c r="E3979"/>
    </row>
    <row r="3980" spans="2:5" x14ac:dyDescent="0.25">
      <c r="B3980"/>
      <c r="C3980"/>
      <c r="D3980"/>
      <c r="E3980"/>
    </row>
    <row r="3981" spans="2:5" x14ac:dyDescent="0.25">
      <c r="B3981"/>
      <c r="C3981"/>
      <c r="D3981"/>
      <c r="E3981"/>
    </row>
    <row r="3982" spans="2:5" x14ac:dyDescent="0.25">
      <c r="B3982"/>
      <c r="C3982"/>
      <c r="D3982"/>
      <c r="E3982"/>
    </row>
    <row r="3983" spans="2:5" x14ac:dyDescent="0.25">
      <c r="B3983"/>
      <c r="C3983"/>
      <c r="D3983"/>
      <c r="E3983"/>
    </row>
    <row r="3984" spans="2:5" x14ac:dyDescent="0.25">
      <c r="B3984"/>
      <c r="C3984"/>
      <c r="D3984"/>
      <c r="E3984"/>
    </row>
    <row r="3985" spans="2:5" x14ac:dyDescent="0.25">
      <c r="B3985"/>
      <c r="C3985"/>
      <c r="D3985"/>
      <c r="E3985"/>
    </row>
    <row r="3986" spans="2:5" x14ac:dyDescent="0.25">
      <c r="B3986"/>
      <c r="C3986"/>
      <c r="D3986"/>
      <c r="E3986"/>
    </row>
    <row r="3987" spans="2:5" x14ac:dyDescent="0.25">
      <c r="B3987"/>
      <c r="C3987"/>
      <c r="D3987"/>
      <c r="E3987"/>
    </row>
    <row r="3988" spans="2:5" x14ac:dyDescent="0.25">
      <c r="B3988"/>
      <c r="C3988"/>
      <c r="D3988"/>
      <c r="E3988"/>
    </row>
    <row r="3989" spans="2:5" x14ac:dyDescent="0.25">
      <c r="B3989"/>
      <c r="C3989"/>
      <c r="D3989"/>
      <c r="E3989"/>
    </row>
    <row r="3990" spans="2:5" x14ac:dyDescent="0.25">
      <c r="B3990"/>
      <c r="C3990"/>
      <c r="D3990"/>
      <c r="E3990"/>
    </row>
    <row r="3991" spans="2:5" x14ac:dyDescent="0.25">
      <c r="B3991"/>
      <c r="C3991"/>
      <c r="D3991"/>
      <c r="E3991"/>
    </row>
    <row r="3992" spans="2:5" x14ac:dyDescent="0.25">
      <c r="B3992"/>
      <c r="C3992"/>
      <c r="D3992"/>
      <c r="E3992"/>
    </row>
    <row r="3993" spans="2:5" x14ac:dyDescent="0.25">
      <c r="B3993"/>
      <c r="C3993"/>
      <c r="D3993"/>
      <c r="E3993"/>
    </row>
    <row r="3994" spans="2:5" x14ac:dyDescent="0.25">
      <c r="B3994"/>
      <c r="C3994"/>
      <c r="D3994"/>
      <c r="E3994"/>
    </row>
    <row r="3995" spans="2:5" x14ac:dyDescent="0.25">
      <c r="B3995"/>
      <c r="C3995"/>
      <c r="D3995"/>
      <c r="E3995"/>
    </row>
    <row r="3996" spans="2:5" x14ac:dyDescent="0.25">
      <c r="B3996"/>
      <c r="C3996"/>
      <c r="D3996"/>
      <c r="E3996"/>
    </row>
    <row r="3997" spans="2:5" x14ac:dyDescent="0.25">
      <c r="B3997"/>
      <c r="C3997"/>
      <c r="D3997"/>
      <c r="E3997"/>
    </row>
    <row r="3998" spans="2:5" x14ac:dyDescent="0.25">
      <c r="B3998"/>
      <c r="C3998"/>
      <c r="D3998"/>
      <c r="E3998"/>
    </row>
    <row r="3999" spans="2:5" x14ac:dyDescent="0.25">
      <c r="B3999"/>
      <c r="C3999"/>
      <c r="D3999"/>
      <c r="E3999"/>
    </row>
    <row r="4000" spans="2:5" x14ac:dyDescent="0.25">
      <c r="B4000"/>
      <c r="C4000"/>
      <c r="D4000"/>
      <c r="E4000"/>
    </row>
    <row r="4001" spans="2:5" x14ac:dyDescent="0.25">
      <c r="B4001"/>
      <c r="C4001"/>
      <c r="D4001"/>
      <c r="E4001"/>
    </row>
    <row r="4002" spans="2:5" x14ac:dyDescent="0.25">
      <c r="B4002"/>
      <c r="C4002"/>
      <c r="D4002"/>
      <c r="E4002"/>
    </row>
    <row r="4003" spans="2:5" x14ac:dyDescent="0.25">
      <c r="B4003"/>
      <c r="C4003"/>
      <c r="D4003"/>
      <c r="E4003"/>
    </row>
    <row r="4004" spans="2:5" x14ac:dyDescent="0.25">
      <c r="B4004"/>
      <c r="C4004"/>
      <c r="D4004"/>
      <c r="E4004"/>
    </row>
    <row r="4005" spans="2:5" x14ac:dyDescent="0.25">
      <c r="B4005"/>
      <c r="C4005"/>
      <c r="D4005"/>
      <c r="E4005"/>
    </row>
    <row r="4006" spans="2:5" x14ac:dyDescent="0.25">
      <c r="B4006"/>
      <c r="C4006"/>
      <c r="D4006"/>
      <c r="E4006"/>
    </row>
    <row r="4007" spans="2:5" x14ac:dyDescent="0.25">
      <c r="B4007"/>
      <c r="C4007"/>
      <c r="D4007"/>
      <c r="E4007"/>
    </row>
    <row r="4008" spans="2:5" x14ac:dyDescent="0.25">
      <c r="B4008"/>
      <c r="C4008"/>
      <c r="D4008"/>
      <c r="E4008"/>
    </row>
    <row r="4009" spans="2:5" x14ac:dyDescent="0.25">
      <c r="B4009"/>
      <c r="C4009"/>
      <c r="D4009"/>
      <c r="E4009"/>
    </row>
    <row r="4010" spans="2:5" x14ac:dyDescent="0.25">
      <c r="B4010"/>
      <c r="C4010"/>
      <c r="D4010"/>
      <c r="E4010"/>
    </row>
    <row r="4011" spans="2:5" x14ac:dyDescent="0.25">
      <c r="B4011"/>
      <c r="C4011"/>
      <c r="D4011"/>
      <c r="E4011"/>
    </row>
    <row r="4012" spans="2:5" x14ac:dyDescent="0.25">
      <c r="B4012"/>
      <c r="C4012"/>
      <c r="D4012"/>
      <c r="E4012"/>
    </row>
    <row r="4013" spans="2:5" x14ac:dyDescent="0.25">
      <c r="B4013"/>
      <c r="C4013"/>
      <c r="D4013"/>
      <c r="E4013"/>
    </row>
    <row r="4014" spans="2:5" x14ac:dyDescent="0.25">
      <c r="B4014"/>
      <c r="C4014"/>
      <c r="D4014"/>
      <c r="E4014"/>
    </row>
    <row r="4015" spans="2:5" x14ac:dyDescent="0.25">
      <c r="B4015"/>
      <c r="C4015"/>
      <c r="D4015"/>
      <c r="E4015"/>
    </row>
    <row r="4016" spans="2:5" x14ac:dyDescent="0.25">
      <c r="B4016"/>
      <c r="C4016"/>
      <c r="D4016"/>
      <c r="E4016"/>
    </row>
    <row r="4017" spans="2:5" x14ac:dyDescent="0.25">
      <c r="B4017"/>
      <c r="C4017"/>
      <c r="D4017"/>
      <c r="E4017"/>
    </row>
    <row r="4018" spans="2:5" x14ac:dyDescent="0.25">
      <c r="B4018"/>
      <c r="C4018"/>
      <c r="D4018"/>
      <c r="E4018"/>
    </row>
    <row r="4019" spans="2:5" x14ac:dyDescent="0.25">
      <c r="B4019"/>
      <c r="C4019"/>
      <c r="D4019"/>
      <c r="E4019"/>
    </row>
    <row r="4020" spans="2:5" x14ac:dyDescent="0.25">
      <c r="B4020"/>
      <c r="C4020"/>
      <c r="D4020"/>
      <c r="E4020"/>
    </row>
    <row r="4021" spans="2:5" x14ac:dyDescent="0.25">
      <c r="B4021"/>
      <c r="C4021"/>
      <c r="D4021"/>
      <c r="E4021"/>
    </row>
    <row r="4022" spans="2:5" x14ac:dyDescent="0.25">
      <c r="B4022"/>
      <c r="C4022"/>
      <c r="D4022"/>
      <c r="E4022"/>
    </row>
    <row r="4023" spans="2:5" x14ac:dyDescent="0.25">
      <c r="B4023"/>
      <c r="C4023"/>
      <c r="D4023"/>
      <c r="E4023"/>
    </row>
    <row r="4024" spans="2:5" x14ac:dyDescent="0.25">
      <c r="B4024"/>
      <c r="C4024"/>
      <c r="D4024"/>
      <c r="E4024"/>
    </row>
    <row r="4025" spans="2:5" x14ac:dyDescent="0.25">
      <c r="B4025"/>
      <c r="C4025"/>
      <c r="D4025"/>
      <c r="E4025"/>
    </row>
    <row r="4026" spans="2:5" x14ac:dyDescent="0.25">
      <c r="B4026"/>
      <c r="C4026"/>
      <c r="D4026"/>
      <c r="E4026"/>
    </row>
    <row r="4027" spans="2:5" x14ac:dyDescent="0.25">
      <c r="B4027"/>
      <c r="C4027"/>
      <c r="D4027"/>
      <c r="E4027"/>
    </row>
    <row r="4028" spans="2:5" x14ac:dyDescent="0.25">
      <c r="B4028"/>
      <c r="C4028"/>
      <c r="D4028"/>
      <c r="E4028"/>
    </row>
    <row r="4029" spans="2:5" x14ac:dyDescent="0.25">
      <c r="B4029"/>
      <c r="C4029"/>
      <c r="D4029"/>
      <c r="E4029"/>
    </row>
    <row r="4030" spans="2:5" x14ac:dyDescent="0.25">
      <c r="B4030"/>
      <c r="C4030"/>
      <c r="D4030"/>
      <c r="E4030"/>
    </row>
    <row r="4031" spans="2:5" x14ac:dyDescent="0.25">
      <c r="B4031"/>
      <c r="C4031"/>
      <c r="D4031"/>
      <c r="E4031"/>
    </row>
    <row r="4032" spans="2:5" x14ac:dyDescent="0.25">
      <c r="B4032"/>
      <c r="C4032"/>
      <c r="D4032"/>
      <c r="E4032"/>
    </row>
    <row r="4033" spans="2:5" x14ac:dyDescent="0.25">
      <c r="B4033"/>
      <c r="C4033"/>
      <c r="D4033"/>
      <c r="E4033"/>
    </row>
    <row r="4034" spans="2:5" x14ac:dyDescent="0.25">
      <c r="B4034"/>
      <c r="C4034"/>
      <c r="D4034"/>
      <c r="E4034"/>
    </row>
    <row r="4035" spans="2:5" x14ac:dyDescent="0.25">
      <c r="B4035"/>
      <c r="C4035"/>
      <c r="D4035"/>
      <c r="E4035"/>
    </row>
    <row r="4036" spans="2:5" x14ac:dyDescent="0.25">
      <c r="B4036"/>
      <c r="C4036"/>
      <c r="D4036"/>
      <c r="E4036"/>
    </row>
    <row r="4037" spans="2:5" x14ac:dyDescent="0.25">
      <c r="B4037"/>
      <c r="C4037"/>
      <c r="D4037"/>
      <c r="E4037"/>
    </row>
    <row r="4038" spans="2:5" x14ac:dyDescent="0.25">
      <c r="B4038"/>
      <c r="C4038"/>
      <c r="D4038"/>
      <c r="E4038"/>
    </row>
    <row r="4039" spans="2:5" x14ac:dyDescent="0.25">
      <c r="B4039"/>
      <c r="C4039"/>
      <c r="D4039"/>
      <c r="E4039"/>
    </row>
    <row r="4040" spans="2:5" x14ac:dyDescent="0.25">
      <c r="B4040"/>
      <c r="C4040"/>
      <c r="D4040"/>
      <c r="E4040"/>
    </row>
    <row r="4041" spans="2:5" x14ac:dyDescent="0.25">
      <c r="B4041"/>
      <c r="C4041"/>
      <c r="D4041"/>
      <c r="E4041"/>
    </row>
    <row r="4042" spans="2:5" x14ac:dyDescent="0.25">
      <c r="B4042"/>
      <c r="C4042"/>
      <c r="D4042"/>
      <c r="E4042"/>
    </row>
    <row r="4043" spans="2:5" x14ac:dyDescent="0.25">
      <c r="B4043"/>
      <c r="C4043"/>
      <c r="D4043"/>
      <c r="E4043"/>
    </row>
    <row r="4044" spans="2:5" x14ac:dyDescent="0.25">
      <c r="B4044"/>
      <c r="C4044"/>
      <c r="D4044"/>
      <c r="E4044"/>
    </row>
    <row r="4045" spans="2:5" x14ac:dyDescent="0.25">
      <c r="B4045"/>
      <c r="C4045"/>
      <c r="D4045"/>
      <c r="E4045"/>
    </row>
    <row r="4046" spans="2:5" x14ac:dyDescent="0.25">
      <c r="B4046"/>
      <c r="C4046"/>
      <c r="D4046"/>
      <c r="E4046"/>
    </row>
    <row r="4047" spans="2:5" x14ac:dyDescent="0.25">
      <c r="B4047"/>
      <c r="C4047"/>
      <c r="D4047"/>
      <c r="E4047"/>
    </row>
    <row r="4048" spans="2:5" x14ac:dyDescent="0.25">
      <c r="B4048"/>
      <c r="C4048"/>
      <c r="D4048"/>
      <c r="E4048"/>
    </row>
    <row r="4049" spans="2:5" x14ac:dyDescent="0.25">
      <c r="B4049"/>
      <c r="C4049"/>
      <c r="D4049"/>
      <c r="E4049"/>
    </row>
    <row r="4050" spans="2:5" x14ac:dyDescent="0.25">
      <c r="B4050"/>
      <c r="C4050"/>
      <c r="D4050"/>
      <c r="E4050"/>
    </row>
    <row r="4051" spans="2:5" x14ac:dyDescent="0.25">
      <c r="B4051"/>
      <c r="C4051"/>
      <c r="D4051"/>
      <c r="E4051"/>
    </row>
    <row r="4052" spans="2:5" x14ac:dyDescent="0.25">
      <c r="B4052"/>
      <c r="C4052"/>
      <c r="D4052"/>
      <c r="E4052"/>
    </row>
    <row r="4053" spans="2:5" x14ac:dyDescent="0.25">
      <c r="B4053"/>
      <c r="C4053"/>
      <c r="D4053"/>
      <c r="E4053"/>
    </row>
    <row r="4054" spans="2:5" x14ac:dyDescent="0.25">
      <c r="B4054"/>
      <c r="C4054"/>
      <c r="D4054"/>
      <c r="E4054"/>
    </row>
    <row r="4055" spans="2:5" x14ac:dyDescent="0.25">
      <c r="B4055"/>
      <c r="C4055"/>
      <c r="D4055"/>
      <c r="E4055"/>
    </row>
    <row r="4056" spans="2:5" x14ac:dyDescent="0.25">
      <c r="B4056"/>
      <c r="C4056"/>
      <c r="D4056"/>
      <c r="E4056"/>
    </row>
    <row r="4057" spans="2:5" x14ac:dyDescent="0.25">
      <c r="B4057"/>
      <c r="C4057"/>
      <c r="D4057"/>
      <c r="E4057"/>
    </row>
    <row r="4058" spans="2:5" x14ac:dyDescent="0.25">
      <c r="B4058"/>
      <c r="C4058"/>
      <c r="D4058"/>
      <c r="E4058"/>
    </row>
    <row r="4059" spans="2:5" x14ac:dyDescent="0.25">
      <c r="B4059"/>
      <c r="C4059"/>
      <c r="D4059"/>
      <c r="E4059"/>
    </row>
    <row r="4060" spans="2:5" x14ac:dyDescent="0.25">
      <c r="B4060"/>
      <c r="C4060"/>
      <c r="D4060"/>
      <c r="E4060"/>
    </row>
    <row r="4061" spans="2:5" x14ac:dyDescent="0.25">
      <c r="B4061"/>
      <c r="C4061"/>
      <c r="D4061"/>
      <c r="E4061"/>
    </row>
    <row r="4062" spans="2:5" x14ac:dyDescent="0.25">
      <c r="B4062"/>
      <c r="C4062"/>
      <c r="D4062"/>
      <c r="E4062"/>
    </row>
    <row r="4063" spans="2:5" x14ac:dyDescent="0.25">
      <c r="B4063"/>
      <c r="C4063"/>
      <c r="D4063"/>
      <c r="E4063"/>
    </row>
    <row r="4064" spans="2:5" x14ac:dyDescent="0.25">
      <c r="B4064"/>
      <c r="C4064"/>
      <c r="D4064"/>
      <c r="E4064"/>
    </row>
    <row r="4065" spans="2:5" x14ac:dyDescent="0.25">
      <c r="B4065"/>
      <c r="C4065"/>
      <c r="D4065"/>
      <c r="E4065"/>
    </row>
    <row r="4066" spans="2:5" x14ac:dyDescent="0.25">
      <c r="B4066"/>
      <c r="C4066"/>
      <c r="D4066"/>
      <c r="E4066"/>
    </row>
    <row r="4067" spans="2:5" x14ac:dyDescent="0.25">
      <c r="B4067"/>
      <c r="C4067"/>
      <c r="D4067"/>
      <c r="E4067"/>
    </row>
    <row r="4068" spans="2:5" x14ac:dyDescent="0.25">
      <c r="B4068"/>
      <c r="C4068"/>
      <c r="D4068"/>
      <c r="E4068"/>
    </row>
    <row r="4069" spans="2:5" x14ac:dyDescent="0.25">
      <c r="B4069"/>
      <c r="C4069"/>
      <c r="D4069"/>
      <c r="E4069"/>
    </row>
    <row r="4070" spans="2:5" x14ac:dyDescent="0.25">
      <c r="B4070"/>
      <c r="C4070"/>
      <c r="D4070"/>
      <c r="E4070"/>
    </row>
    <row r="4071" spans="2:5" x14ac:dyDescent="0.25">
      <c r="B4071"/>
      <c r="C4071"/>
      <c r="D4071"/>
      <c r="E4071"/>
    </row>
    <row r="4072" spans="2:5" x14ac:dyDescent="0.25">
      <c r="B4072"/>
      <c r="C4072"/>
      <c r="D4072"/>
      <c r="E4072"/>
    </row>
    <row r="4073" spans="2:5" x14ac:dyDescent="0.25">
      <c r="B4073"/>
      <c r="C4073"/>
      <c r="D4073"/>
      <c r="E4073"/>
    </row>
    <row r="4074" spans="2:5" x14ac:dyDescent="0.25">
      <c r="B4074"/>
      <c r="C4074"/>
      <c r="D4074"/>
      <c r="E4074"/>
    </row>
    <row r="4075" spans="2:5" x14ac:dyDescent="0.25">
      <c r="B4075"/>
      <c r="C4075"/>
      <c r="D4075"/>
      <c r="E4075"/>
    </row>
    <row r="4076" spans="2:5" x14ac:dyDescent="0.25">
      <c r="B4076"/>
      <c r="C4076"/>
      <c r="D4076"/>
      <c r="E4076"/>
    </row>
    <row r="4077" spans="2:5" x14ac:dyDescent="0.25">
      <c r="B4077"/>
      <c r="C4077"/>
      <c r="D4077"/>
      <c r="E4077"/>
    </row>
    <row r="4078" spans="2:5" x14ac:dyDescent="0.25">
      <c r="B4078"/>
      <c r="C4078"/>
      <c r="D4078"/>
      <c r="E4078"/>
    </row>
    <row r="4079" spans="2:5" x14ac:dyDescent="0.25">
      <c r="B4079"/>
      <c r="C4079"/>
      <c r="D4079"/>
      <c r="E4079"/>
    </row>
    <row r="4080" spans="2:5" x14ac:dyDescent="0.25">
      <c r="B4080"/>
      <c r="C4080"/>
      <c r="D4080"/>
      <c r="E4080"/>
    </row>
    <row r="4081" spans="2:5" x14ac:dyDescent="0.25">
      <c r="B4081"/>
      <c r="C4081"/>
      <c r="D4081"/>
      <c r="E4081"/>
    </row>
    <row r="4082" spans="2:5" x14ac:dyDescent="0.25">
      <c r="B4082"/>
      <c r="C4082"/>
      <c r="D4082"/>
      <c r="E4082"/>
    </row>
    <row r="4083" spans="2:5" x14ac:dyDescent="0.25">
      <c r="B4083"/>
      <c r="C4083"/>
      <c r="D4083"/>
      <c r="E4083"/>
    </row>
    <row r="4084" spans="2:5" x14ac:dyDescent="0.25">
      <c r="B4084"/>
      <c r="C4084"/>
      <c r="D4084"/>
      <c r="E4084"/>
    </row>
    <row r="4085" spans="2:5" x14ac:dyDescent="0.25">
      <c r="B4085"/>
      <c r="C4085"/>
      <c r="D4085"/>
      <c r="E4085"/>
    </row>
    <row r="4086" spans="2:5" x14ac:dyDescent="0.25">
      <c r="B4086"/>
      <c r="C4086"/>
      <c r="D4086"/>
      <c r="E4086"/>
    </row>
    <row r="4087" spans="2:5" x14ac:dyDescent="0.25">
      <c r="B4087"/>
      <c r="C4087"/>
      <c r="D4087"/>
      <c r="E4087"/>
    </row>
    <row r="4088" spans="2:5" x14ac:dyDescent="0.25">
      <c r="B4088"/>
      <c r="C4088"/>
      <c r="D4088"/>
      <c r="E4088"/>
    </row>
    <row r="4089" spans="2:5" x14ac:dyDescent="0.25">
      <c r="B4089"/>
      <c r="C4089"/>
      <c r="D4089"/>
      <c r="E4089"/>
    </row>
    <row r="4090" spans="2:5" x14ac:dyDescent="0.25">
      <c r="B4090"/>
      <c r="C4090"/>
      <c r="D4090"/>
      <c r="E4090"/>
    </row>
    <row r="4091" spans="2:5" x14ac:dyDescent="0.25">
      <c r="B4091"/>
      <c r="C4091"/>
      <c r="D4091"/>
      <c r="E4091"/>
    </row>
    <row r="4092" spans="2:5" x14ac:dyDescent="0.25">
      <c r="B4092"/>
      <c r="C4092"/>
      <c r="D4092"/>
      <c r="E4092"/>
    </row>
    <row r="4093" spans="2:5" x14ac:dyDescent="0.25">
      <c r="B4093"/>
      <c r="C4093"/>
      <c r="D4093"/>
      <c r="E4093"/>
    </row>
    <row r="4094" spans="2:5" x14ac:dyDescent="0.25">
      <c r="B4094"/>
      <c r="C4094"/>
      <c r="D4094"/>
      <c r="E4094"/>
    </row>
    <row r="4095" spans="2:5" x14ac:dyDescent="0.25">
      <c r="B4095"/>
      <c r="C4095"/>
      <c r="D4095"/>
      <c r="E4095"/>
    </row>
    <row r="4096" spans="2:5" x14ac:dyDescent="0.25">
      <c r="B4096"/>
      <c r="C4096"/>
      <c r="D4096"/>
      <c r="E4096"/>
    </row>
    <row r="4097" spans="2:5" x14ac:dyDescent="0.25">
      <c r="B4097"/>
      <c r="C4097"/>
      <c r="D4097"/>
      <c r="E4097"/>
    </row>
    <row r="4098" spans="2:5" x14ac:dyDescent="0.25">
      <c r="B4098"/>
      <c r="C4098"/>
      <c r="D4098"/>
      <c r="E4098"/>
    </row>
    <row r="4099" spans="2:5" x14ac:dyDescent="0.25">
      <c r="B4099"/>
      <c r="C4099"/>
      <c r="D4099"/>
      <c r="E4099"/>
    </row>
    <row r="4100" spans="2:5" x14ac:dyDescent="0.25">
      <c r="B4100"/>
      <c r="C4100"/>
      <c r="D4100"/>
      <c r="E4100"/>
    </row>
    <row r="4101" spans="2:5" x14ac:dyDescent="0.25">
      <c r="B4101"/>
      <c r="C4101"/>
      <c r="D4101"/>
      <c r="E4101"/>
    </row>
    <row r="4102" spans="2:5" x14ac:dyDescent="0.25">
      <c r="B4102"/>
      <c r="C4102"/>
      <c r="D4102"/>
      <c r="E4102"/>
    </row>
    <row r="4103" spans="2:5" x14ac:dyDescent="0.25">
      <c r="B4103"/>
      <c r="C4103"/>
      <c r="D4103"/>
      <c r="E4103"/>
    </row>
    <row r="4104" spans="2:5" x14ac:dyDescent="0.25">
      <c r="B4104"/>
      <c r="C4104"/>
      <c r="D4104"/>
      <c r="E4104"/>
    </row>
    <row r="4105" spans="2:5" x14ac:dyDescent="0.25">
      <c r="B4105"/>
      <c r="C4105"/>
      <c r="D4105"/>
      <c r="E4105"/>
    </row>
    <row r="4106" spans="2:5" x14ac:dyDescent="0.25">
      <c r="B4106"/>
      <c r="C4106"/>
      <c r="D4106"/>
      <c r="E4106"/>
    </row>
    <row r="4107" spans="2:5" x14ac:dyDescent="0.25">
      <c r="B4107"/>
      <c r="C4107"/>
      <c r="D4107"/>
      <c r="E4107"/>
    </row>
    <row r="4108" spans="2:5" x14ac:dyDescent="0.25">
      <c r="B4108"/>
      <c r="C4108"/>
      <c r="D4108"/>
      <c r="E4108"/>
    </row>
    <row r="4109" spans="2:5" x14ac:dyDescent="0.25">
      <c r="B4109"/>
      <c r="C4109"/>
      <c r="D4109"/>
      <c r="E4109"/>
    </row>
    <row r="4110" spans="2:5" x14ac:dyDescent="0.25">
      <c r="B4110"/>
      <c r="C4110"/>
      <c r="D4110"/>
      <c r="E4110"/>
    </row>
    <row r="4111" spans="2:5" x14ac:dyDescent="0.25">
      <c r="B4111"/>
      <c r="C4111"/>
      <c r="D4111"/>
      <c r="E4111"/>
    </row>
    <row r="4112" spans="2:5" x14ac:dyDescent="0.25">
      <c r="B4112"/>
      <c r="C4112"/>
      <c r="D4112"/>
      <c r="E4112"/>
    </row>
    <row r="4113" spans="2:5" x14ac:dyDescent="0.25">
      <c r="B4113"/>
      <c r="C4113"/>
      <c r="D4113"/>
      <c r="E4113"/>
    </row>
    <row r="4114" spans="2:5" x14ac:dyDescent="0.25">
      <c r="B4114"/>
      <c r="C4114"/>
      <c r="D4114"/>
      <c r="E4114"/>
    </row>
    <row r="4115" spans="2:5" x14ac:dyDescent="0.25">
      <c r="B4115"/>
      <c r="C4115"/>
      <c r="D4115"/>
      <c r="E4115"/>
    </row>
    <row r="4116" spans="2:5" x14ac:dyDescent="0.25">
      <c r="B4116"/>
      <c r="C4116"/>
      <c r="D4116"/>
      <c r="E4116"/>
    </row>
    <row r="4117" spans="2:5" x14ac:dyDescent="0.25">
      <c r="B4117"/>
      <c r="C4117"/>
      <c r="D4117"/>
      <c r="E4117"/>
    </row>
    <row r="4118" spans="2:5" x14ac:dyDescent="0.25">
      <c r="B4118"/>
      <c r="C4118"/>
      <c r="D4118"/>
      <c r="E4118"/>
    </row>
    <row r="4119" spans="2:5" x14ac:dyDescent="0.25">
      <c r="B4119"/>
      <c r="C4119"/>
      <c r="D4119"/>
      <c r="E4119"/>
    </row>
    <row r="4120" spans="2:5" x14ac:dyDescent="0.25">
      <c r="B4120"/>
      <c r="C4120"/>
      <c r="D4120"/>
      <c r="E4120"/>
    </row>
    <row r="4121" spans="2:5" x14ac:dyDescent="0.25">
      <c r="B4121"/>
      <c r="C4121"/>
      <c r="D4121"/>
      <c r="E4121"/>
    </row>
    <row r="4122" spans="2:5" x14ac:dyDescent="0.25">
      <c r="B4122"/>
      <c r="C4122"/>
      <c r="D4122"/>
      <c r="E4122"/>
    </row>
    <row r="4123" spans="2:5" x14ac:dyDescent="0.25">
      <c r="B4123"/>
      <c r="C4123"/>
      <c r="D4123"/>
      <c r="E4123"/>
    </row>
    <row r="4124" spans="2:5" x14ac:dyDescent="0.25">
      <c r="B4124"/>
      <c r="C4124"/>
      <c r="D4124"/>
      <c r="E4124"/>
    </row>
    <row r="4125" spans="2:5" x14ac:dyDescent="0.25">
      <c r="B4125"/>
      <c r="C4125"/>
      <c r="D4125"/>
      <c r="E4125"/>
    </row>
    <row r="4126" spans="2:5" x14ac:dyDescent="0.25">
      <c r="B4126"/>
      <c r="C4126"/>
      <c r="D4126"/>
      <c r="E4126"/>
    </row>
    <row r="4127" spans="2:5" x14ac:dyDescent="0.25">
      <c r="B4127"/>
      <c r="C4127"/>
      <c r="D4127"/>
      <c r="E4127"/>
    </row>
    <row r="4128" spans="2:5" x14ac:dyDescent="0.25">
      <c r="B4128"/>
      <c r="C4128"/>
      <c r="D4128"/>
      <c r="E4128"/>
    </row>
    <row r="4129" spans="2:5" x14ac:dyDescent="0.25">
      <c r="B4129"/>
      <c r="C4129"/>
      <c r="D4129"/>
      <c r="E4129"/>
    </row>
    <row r="4130" spans="2:5" x14ac:dyDescent="0.25">
      <c r="B4130"/>
      <c r="C4130"/>
      <c r="D4130"/>
      <c r="E4130"/>
    </row>
    <row r="4131" spans="2:5" x14ac:dyDescent="0.25">
      <c r="B4131"/>
      <c r="C4131"/>
      <c r="D4131"/>
      <c r="E4131"/>
    </row>
    <row r="4132" spans="2:5" x14ac:dyDescent="0.25">
      <c r="B4132"/>
      <c r="C4132"/>
      <c r="D4132"/>
      <c r="E4132"/>
    </row>
    <row r="4133" spans="2:5" x14ac:dyDescent="0.25">
      <c r="B4133"/>
      <c r="C4133"/>
      <c r="D4133"/>
      <c r="E4133"/>
    </row>
    <row r="4134" spans="2:5" x14ac:dyDescent="0.25">
      <c r="B4134"/>
      <c r="C4134"/>
      <c r="D4134"/>
      <c r="E4134"/>
    </row>
    <row r="4135" spans="2:5" x14ac:dyDescent="0.25">
      <c r="B4135"/>
      <c r="C4135"/>
      <c r="D4135"/>
      <c r="E4135"/>
    </row>
    <row r="4136" spans="2:5" x14ac:dyDescent="0.25">
      <c r="B4136"/>
      <c r="C4136"/>
      <c r="D4136"/>
      <c r="E4136"/>
    </row>
    <row r="4137" spans="2:5" x14ac:dyDescent="0.25">
      <c r="B4137"/>
      <c r="C4137"/>
      <c r="D4137"/>
      <c r="E4137"/>
    </row>
    <row r="4138" spans="2:5" x14ac:dyDescent="0.25">
      <c r="B4138"/>
      <c r="C4138"/>
      <c r="D4138"/>
      <c r="E4138"/>
    </row>
    <row r="4139" spans="2:5" x14ac:dyDescent="0.25">
      <c r="B4139"/>
      <c r="C4139"/>
      <c r="D4139"/>
      <c r="E4139"/>
    </row>
    <row r="4140" spans="2:5" x14ac:dyDescent="0.25">
      <c r="B4140"/>
      <c r="C4140"/>
      <c r="D4140"/>
      <c r="E4140"/>
    </row>
    <row r="4141" spans="2:5" x14ac:dyDescent="0.25">
      <c r="B4141"/>
      <c r="C4141"/>
      <c r="D4141"/>
      <c r="E4141"/>
    </row>
    <row r="4142" spans="2:5" x14ac:dyDescent="0.25">
      <c r="B4142"/>
      <c r="C4142"/>
      <c r="D4142"/>
      <c r="E4142"/>
    </row>
    <row r="4143" spans="2:5" x14ac:dyDescent="0.25">
      <c r="B4143"/>
      <c r="C4143"/>
      <c r="D4143"/>
      <c r="E4143"/>
    </row>
    <row r="4144" spans="2:5" x14ac:dyDescent="0.25">
      <c r="B4144"/>
      <c r="C4144"/>
      <c r="D4144"/>
      <c r="E4144"/>
    </row>
    <row r="4145" spans="2:5" x14ac:dyDescent="0.25">
      <c r="B4145"/>
      <c r="C4145"/>
      <c r="D4145"/>
      <c r="E4145"/>
    </row>
    <row r="4146" spans="2:5" x14ac:dyDescent="0.25">
      <c r="B4146"/>
      <c r="C4146"/>
      <c r="D4146"/>
      <c r="E4146"/>
    </row>
    <row r="4147" spans="2:5" x14ac:dyDescent="0.25">
      <c r="B4147"/>
      <c r="C4147"/>
      <c r="D4147"/>
      <c r="E4147"/>
    </row>
    <row r="4148" spans="2:5" x14ac:dyDescent="0.25">
      <c r="B4148"/>
      <c r="C4148"/>
      <c r="D4148"/>
      <c r="E4148"/>
    </row>
    <row r="4149" spans="2:5" x14ac:dyDescent="0.25">
      <c r="B4149"/>
      <c r="C4149"/>
      <c r="D4149"/>
      <c r="E4149"/>
    </row>
    <row r="4150" spans="2:5" x14ac:dyDescent="0.25">
      <c r="B4150"/>
      <c r="C4150"/>
      <c r="D4150"/>
      <c r="E4150"/>
    </row>
    <row r="4151" spans="2:5" x14ac:dyDescent="0.25">
      <c r="B4151"/>
      <c r="C4151"/>
      <c r="D4151"/>
      <c r="E4151"/>
    </row>
    <row r="4152" spans="2:5" x14ac:dyDescent="0.25">
      <c r="B4152"/>
      <c r="C4152"/>
      <c r="D4152"/>
      <c r="E4152"/>
    </row>
    <row r="4153" spans="2:5" x14ac:dyDescent="0.25">
      <c r="B4153"/>
      <c r="C4153"/>
      <c r="D4153"/>
      <c r="E4153"/>
    </row>
    <row r="4154" spans="2:5" x14ac:dyDescent="0.25">
      <c r="B4154"/>
      <c r="C4154"/>
      <c r="D4154"/>
      <c r="E4154"/>
    </row>
    <row r="4155" spans="2:5" x14ac:dyDescent="0.25">
      <c r="B4155"/>
      <c r="C4155"/>
      <c r="D4155"/>
      <c r="E4155"/>
    </row>
    <row r="4156" spans="2:5" x14ac:dyDescent="0.25">
      <c r="B4156"/>
      <c r="C4156"/>
      <c r="D4156"/>
      <c r="E4156"/>
    </row>
    <row r="4157" spans="2:5" x14ac:dyDescent="0.25">
      <c r="B4157"/>
      <c r="C4157"/>
      <c r="D4157"/>
      <c r="E4157"/>
    </row>
    <row r="4158" spans="2:5" x14ac:dyDescent="0.25">
      <c r="B4158"/>
      <c r="C4158"/>
      <c r="D4158"/>
      <c r="E4158"/>
    </row>
    <row r="4159" spans="2:5" x14ac:dyDescent="0.25">
      <c r="B4159"/>
      <c r="C4159"/>
      <c r="D4159"/>
      <c r="E4159"/>
    </row>
    <row r="4160" spans="2:5" x14ac:dyDescent="0.25">
      <c r="B4160"/>
      <c r="C4160"/>
      <c r="D4160"/>
      <c r="E4160"/>
    </row>
    <row r="4161" spans="2:5" x14ac:dyDescent="0.25">
      <c r="B4161"/>
      <c r="C4161"/>
      <c r="D4161"/>
      <c r="E4161"/>
    </row>
    <row r="4162" spans="2:5" x14ac:dyDescent="0.25">
      <c r="B4162"/>
      <c r="C4162"/>
      <c r="D4162"/>
      <c r="E4162"/>
    </row>
    <row r="4163" spans="2:5" x14ac:dyDescent="0.25">
      <c r="B4163"/>
      <c r="C4163"/>
      <c r="D4163"/>
      <c r="E4163"/>
    </row>
    <row r="4164" spans="2:5" x14ac:dyDescent="0.25">
      <c r="B4164"/>
      <c r="C4164"/>
      <c r="D4164"/>
      <c r="E4164"/>
    </row>
    <row r="4165" spans="2:5" x14ac:dyDescent="0.25">
      <c r="B4165"/>
      <c r="C4165"/>
      <c r="D4165"/>
      <c r="E4165"/>
    </row>
    <row r="4166" spans="2:5" x14ac:dyDescent="0.25">
      <c r="B4166"/>
      <c r="C4166"/>
      <c r="D4166"/>
      <c r="E4166"/>
    </row>
    <row r="4167" spans="2:5" x14ac:dyDescent="0.25">
      <c r="B4167"/>
      <c r="C4167"/>
      <c r="D4167"/>
      <c r="E4167"/>
    </row>
    <row r="4168" spans="2:5" x14ac:dyDescent="0.25">
      <c r="B4168"/>
      <c r="C4168"/>
      <c r="D4168"/>
      <c r="E4168"/>
    </row>
    <row r="4169" spans="2:5" x14ac:dyDescent="0.25">
      <c r="B4169"/>
      <c r="C4169"/>
      <c r="D4169"/>
      <c r="E4169"/>
    </row>
    <row r="4170" spans="2:5" x14ac:dyDescent="0.25">
      <c r="B4170"/>
      <c r="C4170"/>
      <c r="D4170"/>
      <c r="E4170"/>
    </row>
    <row r="4171" spans="2:5" x14ac:dyDescent="0.25">
      <c r="B4171"/>
      <c r="C4171"/>
      <c r="D4171"/>
      <c r="E4171"/>
    </row>
    <row r="4172" spans="2:5" x14ac:dyDescent="0.25">
      <c r="B4172"/>
      <c r="C4172"/>
      <c r="D4172"/>
      <c r="E4172"/>
    </row>
    <row r="4173" spans="2:5" x14ac:dyDescent="0.25">
      <c r="B4173"/>
      <c r="C4173"/>
      <c r="D4173"/>
      <c r="E4173"/>
    </row>
    <row r="4174" spans="2:5" x14ac:dyDescent="0.25">
      <c r="B4174"/>
      <c r="C4174"/>
      <c r="D4174"/>
      <c r="E4174"/>
    </row>
    <row r="4175" spans="2:5" x14ac:dyDescent="0.25">
      <c r="B4175"/>
      <c r="C4175"/>
      <c r="D4175"/>
      <c r="E4175"/>
    </row>
    <row r="4176" spans="2:5" x14ac:dyDescent="0.25">
      <c r="B4176"/>
      <c r="C4176"/>
      <c r="D4176"/>
      <c r="E4176"/>
    </row>
    <row r="4177" spans="2:5" x14ac:dyDescent="0.25">
      <c r="B4177"/>
      <c r="C4177"/>
      <c r="D4177"/>
      <c r="E4177"/>
    </row>
    <row r="4178" spans="2:5" x14ac:dyDescent="0.25">
      <c r="B4178"/>
      <c r="C4178"/>
      <c r="D4178"/>
      <c r="E4178"/>
    </row>
    <row r="4179" spans="2:5" x14ac:dyDescent="0.25">
      <c r="B4179"/>
      <c r="C4179"/>
      <c r="D4179"/>
      <c r="E4179"/>
    </row>
    <row r="4180" spans="2:5" x14ac:dyDescent="0.25">
      <c r="B4180"/>
      <c r="C4180"/>
      <c r="D4180"/>
      <c r="E4180"/>
    </row>
    <row r="4181" spans="2:5" x14ac:dyDescent="0.25">
      <c r="B4181"/>
      <c r="C4181"/>
      <c r="D4181"/>
      <c r="E4181"/>
    </row>
    <row r="4182" spans="2:5" x14ac:dyDescent="0.25">
      <c r="B4182"/>
      <c r="C4182"/>
      <c r="D4182"/>
      <c r="E4182"/>
    </row>
    <row r="4183" spans="2:5" x14ac:dyDescent="0.25">
      <c r="B4183"/>
      <c r="C4183"/>
      <c r="D4183"/>
      <c r="E4183"/>
    </row>
    <row r="4184" spans="2:5" x14ac:dyDescent="0.25">
      <c r="B4184"/>
      <c r="C4184"/>
      <c r="D4184"/>
      <c r="E4184"/>
    </row>
    <row r="4185" spans="2:5" x14ac:dyDescent="0.25">
      <c r="B4185"/>
      <c r="C4185"/>
      <c r="D4185"/>
      <c r="E4185"/>
    </row>
    <row r="4186" spans="2:5" x14ac:dyDescent="0.25">
      <c r="B4186"/>
      <c r="C4186"/>
      <c r="D4186"/>
      <c r="E4186"/>
    </row>
    <row r="4187" spans="2:5" x14ac:dyDescent="0.25">
      <c r="B4187"/>
      <c r="C4187"/>
      <c r="D4187"/>
      <c r="E4187"/>
    </row>
    <row r="4188" spans="2:5" x14ac:dyDescent="0.25">
      <c r="B4188"/>
      <c r="C4188"/>
      <c r="D4188"/>
      <c r="E4188"/>
    </row>
    <row r="4189" spans="2:5" x14ac:dyDescent="0.25">
      <c r="B4189"/>
      <c r="C4189"/>
      <c r="D4189"/>
      <c r="E4189"/>
    </row>
    <row r="4190" spans="2:5" x14ac:dyDescent="0.25">
      <c r="B4190"/>
      <c r="C4190"/>
      <c r="D4190"/>
      <c r="E4190"/>
    </row>
    <row r="4191" spans="2:5" x14ac:dyDescent="0.25">
      <c r="B4191"/>
      <c r="C4191"/>
      <c r="D4191"/>
      <c r="E4191"/>
    </row>
    <row r="4192" spans="2:5" x14ac:dyDescent="0.25">
      <c r="B4192"/>
      <c r="C4192"/>
      <c r="D4192"/>
      <c r="E4192"/>
    </row>
    <row r="4193" spans="2:5" x14ac:dyDescent="0.25">
      <c r="B4193"/>
      <c r="C4193"/>
      <c r="D4193"/>
      <c r="E4193"/>
    </row>
    <row r="4194" spans="2:5" x14ac:dyDescent="0.25">
      <c r="B4194"/>
      <c r="C4194"/>
      <c r="D4194"/>
      <c r="E4194"/>
    </row>
    <row r="4195" spans="2:5" x14ac:dyDescent="0.25">
      <c r="B4195"/>
      <c r="C4195"/>
      <c r="D4195"/>
      <c r="E4195"/>
    </row>
    <row r="4196" spans="2:5" x14ac:dyDescent="0.25">
      <c r="B4196"/>
      <c r="C4196"/>
      <c r="D4196"/>
      <c r="E4196"/>
    </row>
    <row r="4197" spans="2:5" x14ac:dyDescent="0.25">
      <c r="B4197"/>
      <c r="C4197"/>
      <c r="D4197"/>
      <c r="E4197"/>
    </row>
    <row r="4198" spans="2:5" x14ac:dyDescent="0.25">
      <c r="B4198"/>
      <c r="C4198"/>
      <c r="D4198"/>
      <c r="E4198"/>
    </row>
    <row r="4199" spans="2:5" x14ac:dyDescent="0.25">
      <c r="B4199"/>
      <c r="C4199"/>
      <c r="D4199"/>
      <c r="E4199"/>
    </row>
    <row r="4200" spans="2:5" x14ac:dyDescent="0.25">
      <c r="B4200"/>
      <c r="C4200"/>
      <c r="D4200"/>
      <c r="E4200"/>
    </row>
    <row r="4201" spans="2:5" x14ac:dyDescent="0.25">
      <c r="B4201"/>
      <c r="C4201"/>
      <c r="D4201"/>
      <c r="E4201"/>
    </row>
    <row r="4202" spans="2:5" x14ac:dyDescent="0.25">
      <c r="B4202"/>
      <c r="C4202"/>
      <c r="D4202"/>
      <c r="E4202"/>
    </row>
    <row r="4203" spans="2:5" x14ac:dyDescent="0.25">
      <c r="B4203"/>
      <c r="C4203"/>
      <c r="D4203"/>
      <c r="E4203"/>
    </row>
    <row r="4204" spans="2:5" x14ac:dyDescent="0.25">
      <c r="B4204"/>
      <c r="C4204"/>
      <c r="D4204"/>
      <c r="E4204"/>
    </row>
    <row r="4205" spans="2:5" x14ac:dyDescent="0.25">
      <c r="B4205"/>
      <c r="C4205"/>
      <c r="D4205"/>
      <c r="E4205"/>
    </row>
    <row r="4206" spans="2:5" x14ac:dyDescent="0.25">
      <c r="B4206"/>
      <c r="C4206"/>
      <c r="D4206"/>
      <c r="E4206"/>
    </row>
    <row r="4207" spans="2:5" x14ac:dyDescent="0.25">
      <c r="B4207"/>
      <c r="C4207"/>
      <c r="D4207"/>
      <c r="E4207"/>
    </row>
    <row r="4208" spans="2:5" x14ac:dyDescent="0.25">
      <c r="B4208"/>
      <c r="C4208"/>
      <c r="D4208"/>
      <c r="E4208"/>
    </row>
    <row r="4209" spans="2:5" x14ac:dyDescent="0.25">
      <c r="B4209"/>
      <c r="C4209"/>
      <c r="D4209"/>
      <c r="E4209"/>
    </row>
    <row r="4210" spans="2:5" x14ac:dyDescent="0.25">
      <c r="B4210"/>
      <c r="C4210"/>
      <c r="D4210"/>
      <c r="E4210"/>
    </row>
    <row r="4211" spans="2:5" x14ac:dyDescent="0.25">
      <c r="B4211"/>
      <c r="C4211"/>
      <c r="D4211"/>
      <c r="E4211"/>
    </row>
    <row r="4212" spans="2:5" x14ac:dyDescent="0.25">
      <c r="B4212"/>
      <c r="C4212"/>
      <c r="D4212"/>
      <c r="E4212"/>
    </row>
    <row r="4213" spans="2:5" x14ac:dyDescent="0.25">
      <c r="B4213"/>
      <c r="C4213"/>
      <c r="D4213"/>
      <c r="E4213"/>
    </row>
    <row r="4214" spans="2:5" x14ac:dyDescent="0.25">
      <c r="B4214"/>
      <c r="C4214"/>
      <c r="D4214"/>
      <c r="E4214"/>
    </row>
    <row r="4215" spans="2:5" x14ac:dyDescent="0.25">
      <c r="B4215"/>
      <c r="C4215"/>
      <c r="D4215"/>
      <c r="E4215"/>
    </row>
    <row r="4216" spans="2:5" x14ac:dyDescent="0.25">
      <c r="B4216"/>
      <c r="C4216"/>
      <c r="D4216"/>
      <c r="E4216"/>
    </row>
    <row r="4217" spans="2:5" x14ac:dyDescent="0.25">
      <c r="B4217"/>
      <c r="C4217"/>
      <c r="D4217"/>
      <c r="E4217"/>
    </row>
    <row r="4218" spans="2:5" x14ac:dyDescent="0.25">
      <c r="B4218"/>
      <c r="C4218"/>
      <c r="D4218"/>
      <c r="E4218"/>
    </row>
    <row r="4219" spans="2:5" x14ac:dyDescent="0.25">
      <c r="B4219"/>
      <c r="C4219"/>
      <c r="D4219"/>
      <c r="E4219"/>
    </row>
    <row r="4220" spans="2:5" x14ac:dyDescent="0.25">
      <c r="B4220"/>
      <c r="C4220"/>
      <c r="D4220"/>
      <c r="E4220"/>
    </row>
    <row r="4221" spans="2:5" x14ac:dyDescent="0.25">
      <c r="B4221"/>
      <c r="C4221"/>
      <c r="D4221"/>
      <c r="E4221"/>
    </row>
    <row r="4222" spans="2:5" x14ac:dyDescent="0.25">
      <c r="B4222"/>
      <c r="C4222"/>
      <c r="D4222"/>
      <c r="E4222"/>
    </row>
    <row r="4223" spans="2:5" x14ac:dyDescent="0.25">
      <c r="B4223"/>
      <c r="C4223"/>
      <c r="D4223"/>
      <c r="E4223"/>
    </row>
    <row r="4224" spans="2:5" x14ac:dyDescent="0.25">
      <c r="B4224"/>
      <c r="C4224"/>
      <c r="D4224"/>
      <c r="E4224"/>
    </row>
    <row r="4225" spans="2:5" x14ac:dyDescent="0.25">
      <c r="B4225"/>
      <c r="C4225"/>
      <c r="D4225"/>
      <c r="E4225"/>
    </row>
    <row r="4226" spans="2:5" x14ac:dyDescent="0.25">
      <c r="B4226"/>
      <c r="C4226"/>
      <c r="D4226"/>
      <c r="E4226"/>
    </row>
    <row r="4227" spans="2:5" x14ac:dyDescent="0.25">
      <c r="B4227"/>
      <c r="C4227"/>
      <c r="D4227"/>
      <c r="E4227"/>
    </row>
    <row r="4228" spans="2:5" x14ac:dyDescent="0.25">
      <c r="B4228"/>
      <c r="C4228"/>
      <c r="D4228"/>
      <c r="E4228"/>
    </row>
    <row r="4229" spans="2:5" x14ac:dyDescent="0.25">
      <c r="B4229"/>
      <c r="C4229"/>
      <c r="D4229"/>
      <c r="E4229"/>
    </row>
    <row r="4230" spans="2:5" x14ac:dyDescent="0.25">
      <c r="B4230"/>
      <c r="C4230"/>
      <c r="D4230"/>
      <c r="E4230"/>
    </row>
    <row r="4231" spans="2:5" x14ac:dyDescent="0.25">
      <c r="B4231"/>
      <c r="C4231"/>
      <c r="D4231"/>
      <c r="E4231"/>
    </row>
    <row r="4232" spans="2:5" x14ac:dyDescent="0.25">
      <c r="B4232"/>
      <c r="C4232"/>
      <c r="D4232"/>
      <c r="E4232"/>
    </row>
    <row r="4233" spans="2:5" x14ac:dyDescent="0.25">
      <c r="B4233"/>
      <c r="C4233"/>
      <c r="D4233"/>
      <c r="E4233"/>
    </row>
    <row r="4234" spans="2:5" x14ac:dyDescent="0.25">
      <c r="B4234"/>
      <c r="C4234"/>
      <c r="D4234"/>
      <c r="E4234"/>
    </row>
    <row r="4235" spans="2:5" x14ac:dyDescent="0.25">
      <c r="B4235"/>
      <c r="C4235"/>
      <c r="D4235"/>
      <c r="E4235"/>
    </row>
    <row r="4236" spans="2:5" x14ac:dyDescent="0.25">
      <c r="B4236"/>
      <c r="C4236"/>
      <c r="D4236"/>
      <c r="E4236"/>
    </row>
    <row r="4237" spans="2:5" x14ac:dyDescent="0.25">
      <c r="B4237"/>
      <c r="C4237"/>
      <c r="D4237"/>
      <c r="E4237"/>
    </row>
    <row r="4238" spans="2:5" x14ac:dyDescent="0.25">
      <c r="B4238"/>
      <c r="C4238"/>
      <c r="D4238"/>
      <c r="E4238"/>
    </row>
    <row r="4239" spans="2:5" x14ac:dyDescent="0.25">
      <c r="B4239"/>
      <c r="C4239"/>
      <c r="D4239"/>
      <c r="E4239"/>
    </row>
    <row r="4240" spans="2:5" x14ac:dyDescent="0.25">
      <c r="B4240"/>
      <c r="C4240"/>
      <c r="D4240"/>
      <c r="E4240"/>
    </row>
    <row r="4241" spans="2:5" x14ac:dyDescent="0.25">
      <c r="B4241"/>
      <c r="C4241"/>
      <c r="D4241"/>
      <c r="E4241"/>
    </row>
    <row r="4242" spans="2:5" x14ac:dyDescent="0.25">
      <c r="B4242"/>
      <c r="C4242"/>
      <c r="D4242"/>
      <c r="E4242"/>
    </row>
    <row r="4243" spans="2:5" x14ac:dyDescent="0.25">
      <c r="B4243"/>
      <c r="C4243"/>
      <c r="D4243"/>
      <c r="E4243"/>
    </row>
    <row r="4244" spans="2:5" x14ac:dyDescent="0.25">
      <c r="B4244"/>
      <c r="C4244"/>
      <c r="D4244"/>
      <c r="E4244"/>
    </row>
    <row r="4245" spans="2:5" x14ac:dyDescent="0.25">
      <c r="B4245"/>
      <c r="C4245"/>
      <c r="D4245"/>
      <c r="E4245"/>
    </row>
    <row r="4246" spans="2:5" x14ac:dyDescent="0.25">
      <c r="B4246"/>
      <c r="C4246"/>
      <c r="D4246"/>
      <c r="E4246"/>
    </row>
    <row r="4247" spans="2:5" x14ac:dyDescent="0.25">
      <c r="B4247"/>
      <c r="C4247"/>
      <c r="D4247"/>
      <c r="E4247"/>
    </row>
    <row r="4248" spans="2:5" x14ac:dyDescent="0.25">
      <c r="B4248"/>
      <c r="C4248"/>
      <c r="D4248"/>
      <c r="E4248"/>
    </row>
    <row r="4249" spans="2:5" x14ac:dyDescent="0.25">
      <c r="B4249"/>
      <c r="C4249"/>
      <c r="D4249"/>
      <c r="E4249"/>
    </row>
    <row r="4250" spans="2:5" x14ac:dyDescent="0.25">
      <c r="B4250"/>
      <c r="C4250"/>
      <c r="D4250"/>
      <c r="E4250"/>
    </row>
    <row r="4251" spans="2:5" x14ac:dyDescent="0.25">
      <c r="B4251"/>
      <c r="C4251"/>
      <c r="D4251"/>
      <c r="E4251"/>
    </row>
    <row r="4252" spans="2:5" x14ac:dyDescent="0.25">
      <c r="B4252"/>
      <c r="C4252"/>
      <c r="D4252"/>
      <c r="E4252"/>
    </row>
    <row r="4253" spans="2:5" x14ac:dyDescent="0.25">
      <c r="B4253"/>
      <c r="C4253"/>
      <c r="D4253"/>
      <c r="E4253"/>
    </row>
    <row r="4254" spans="2:5" x14ac:dyDescent="0.25">
      <c r="B4254"/>
      <c r="C4254"/>
      <c r="D4254"/>
      <c r="E4254"/>
    </row>
    <row r="4255" spans="2:5" x14ac:dyDescent="0.25">
      <c r="B4255"/>
      <c r="C4255"/>
      <c r="D4255"/>
      <c r="E4255"/>
    </row>
    <row r="4256" spans="2:5" x14ac:dyDescent="0.25">
      <c r="B4256"/>
      <c r="C4256"/>
      <c r="D4256"/>
      <c r="E4256"/>
    </row>
    <row r="4257" spans="2:5" x14ac:dyDescent="0.25">
      <c r="B4257"/>
      <c r="C4257"/>
      <c r="D4257"/>
      <c r="E4257"/>
    </row>
    <row r="4258" spans="2:5" x14ac:dyDescent="0.25">
      <c r="B4258"/>
      <c r="C4258"/>
      <c r="D4258"/>
      <c r="E4258"/>
    </row>
    <row r="4259" spans="2:5" x14ac:dyDescent="0.25">
      <c r="B4259"/>
      <c r="C4259"/>
      <c r="D4259"/>
      <c r="E4259"/>
    </row>
    <row r="4260" spans="2:5" x14ac:dyDescent="0.25">
      <c r="B4260"/>
      <c r="C4260"/>
      <c r="D4260"/>
      <c r="E4260"/>
    </row>
    <row r="4261" spans="2:5" x14ac:dyDescent="0.25">
      <c r="B4261"/>
      <c r="C4261"/>
      <c r="D4261"/>
      <c r="E4261"/>
    </row>
    <row r="4262" spans="2:5" x14ac:dyDescent="0.25">
      <c r="B4262"/>
      <c r="C4262"/>
      <c r="D4262"/>
      <c r="E4262"/>
    </row>
    <row r="4263" spans="2:5" x14ac:dyDescent="0.25">
      <c r="B4263"/>
      <c r="C4263"/>
      <c r="D4263"/>
      <c r="E4263"/>
    </row>
    <row r="4264" spans="2:5" x14ac:dyDescent="0.25">
      <c r="B4264"/>
      <c r="C4264"/>
      <c r="D4264"/>
      <c r="E4264"/>
    </row>
    <row r="4265" spans="2:5" x14ac:dyDescent="0.25">
      <c r="B4265"/>
      <c r="C4265"/>
      <c r="D4265"/>
      <c r="E4265"/>
    </row>
    <row r="4266" spans="2:5" x14ac:dyDescent="0.25">
      <c r="B4266"/>
      <c r="C4266"/>
      <c r="D4266"/>
      <c r="E4266"/>
    </row>
    <row r="4267" spans="2:5" x14ac:dyDescent="0.25">
      <c r="B4267"/>
      <c r="C4267"/>
      <c r="D4267"/>
      <c r="E4267"/>
    </row>
    <row r="4268" spans="2:5" x14ac:dyDescent="0.25">
      <c r="B4268"/>
      <c r="C4268"/>
      <c r="D4268"/>
      <c r="E4268"/>
    </row>
    <row r="4269" spans="2:5" x14ac:dyDescent="0.25">
      <c r="B4269"/>
      <c r="C4269"/>
      <c r="D4269"/>
      <c r="E4269"/>
    </row>
    <row r="4270" spans="2:5" x14ac:dyDescent="0.25">
      <c r="B4270"/>
      <c r="C4270"/>
      <c r="D4270"/>
      <c r="E4270"/>
    </row>
    <row r="4271" spans="2:5" x14ac:dyDescent="0.25">
      <c r="B4271"/>
      <c r="C4271"/>
      <c r="D4271"/>
      <c r="E4271"/>
    </row>
    <row r="4272" spans="2:5" x14ac:dyDescent="0.25">
      <c r="B4272"/>
      <c r="C4272"/>
      <c r="D4272"/>
      <c r="E4272"/>
    </row>
    <row r="4273" spans="2:5" x14ac:dyDescent="0.25">
      <c r="B4273"/>
      <c r="C4273"/>
      <c r="D4273"/>
      <c r="E4273"/>
    </row>
    <row r="4274" spans="2:5" x14ac:dyDescent="0.25">
      <c r="B4274"/>
      <c r="C4274"/>
      <c r="D4274"/>
      <c r="E4274"/>
    </row>
    <row r="4275" spans="2:5" x14ac:dyDescent="0.25">
      <c r="B4275"/>
      <c r="C4275"/>
      <c r="D4275"/>
      <c r="E4275"/>
    </row>
    <row r="4276" spans="2:5" x14ac:dyDescent="0.25">
      <c r="B4276"/>
      <c r="C4276"/>
      <c r="D4276"/>
      <c r="E4276"/>
    </row>
    <row r="4277" spans="2:5" x14ac:dyDescent="0.25">
      <c r="B4277"/>
      <c r="C4277"/>
      <c r="D4277"/>
      <c r="E4277"/>
    </row>
    <row r="4278" spans="2:5" x14ac:dyDescent="0.25">
      <c r="B4278"/>
      <c r="C4278"/>
      <c r="D4278"/>
      <c r="E4278"/>
    </row>
    <row r="4279" spans="2:5" x14ac:dyDescent="0.25">
      <c r="B4279"/>
      <c r="C4279"/>
      <c r="D4279"/>
      <c r="E4279"/>
    </row>
    <row r="4280" spans="2:5" x14ac:dyDescent="0.25">
      <c r="B4280"/>
      <c r="C4280"/>
      <c r="D4280"/>
      <c r="E4280"/>
    </row>
    <row r="4281" spans="2:5" x14ac:dyDescent="0.25">
      <c r="B4281"/>
      <c r="C4281"/>
      <c r="D4281"/>
      <c r="E4281"/>
    </row>
    <row r="4282" spans="2:5" x14ac:dyDescent="0.25">
      <c r="B4282"/>
      <c r="C4282"/>
      <c r="D4282"/>
      <c r="E4282"/>
    </row>
    <row r="4283" spans="2:5" x14ac:dyDescent="0.25">
      <c r="B4283"/>
      <c r="C4283"/>
      <c r="D4283"/>
      <c r="E4283"/>
    </row>
    <row r="4284" spans="2:5" x14ac:dyDescent="0.25">
      <c r="B4284"/>
      <c r="C4284"/>
      <c r="D4284"/>
      <c r="E4284"/>
    </row>
    <row r="4285" spans="2:5" x14ac:dyDescent="0.25">
      <c r="B4285"/>
      <c r="C4285"/>
      <c r="D4285"/>
      <c r="E4285"/>
    </row>
    <row r="4286" spans="2:5" x14ac:dyDescent="0.25">
      <c r="B4286"/>
      <c r="C4286"/>
      <c r="D4286"/>
      <c r="E4286"/>
    </row>
    <row r="4287" spans="2:5" x14ac:dyDescent="0.25">
      <c r="B4287"/>
      <c r="C4287"/>
      <c r="D4287"/>
      <c r="E4287"/>
    </row>
    <row r="4288" spans="2:5" x14ac:dyDescent="0.25">
      <c r="B4288"/>
      <c r="C4288"/>
      <c r="D4288"/>
      <c r="E4288"/>
    </row>
    <row r="4289" spans="2:5" x14ac:dyDescent="0.25">
      <c r="B4289"/>
      <c r="C4289"/>
      <c r="D4289"/>
      <c r="E4289"/>
    </row>
    <row r="4290" spans="2:5" x14ac:dyDescent="0.25">
      <c r="B4290"/>
      <c r="C4290"/>
      <c r="D4290"/>
      <c r="E4290"/>
    </row>
    <row r="4291" spans="2:5" x14ac:dyDescent="0.25">
      <c r="B4291"/>
      <c r="C4291"/>
      <c r="D4291"/>
      <c r="E4291"/>
    </row>
    <row r="4292" spans="2:5" x14ac:dyDescent="0.25">
      <c r="B4292"/>
      <c r="C4292"/>
      <c r="D4292"/>
      <c r="E4292"/>
    </row>
    <row r="4293" spans="2:5" x14ac:dyDescent="0.25">
      <c r="B4293"/>
      <c r="C4293"/>
      <c r="D4293"/>
      <c r="E4293"/>
    </row>
    <row r="4294" spans="2:5" x14ac:dyDescent="0.25">
      <c r="B4294"/>
      <c r="C4294"/>
      <c r="D4294"/>
      <c r="E4294"/>
    </row>
    <row r="4295" spans="2:5" x14ac:dyDescent="0.25">
      <c r="B4295"/>
      <c r="C4295"/>
      <c r="D4295"/>
      <c r="E4295"/>
    </row>
    <row r="4296" spans="2:5" x14ac:dyDescent="0.25">
      <c r="B4296"/>
      <c r="C4296"/>
      <c r="D4296"/>
      <c r="E4296"/>
    </row>
    <row r="4297" spans="2:5" x14ac:dyDescent="0.25">
      <c r="B4297"/>
      <c r="C4297"/>
      <c r="D4297"/>
      <c r="E4297"/>
    </row>
    <row r="4298" spans="2:5" x14ac:dyDescent="0.25">
      <c r="B4298"/>
      <c r="C4298"/>
      <c r="D4298"/>
      <c r="E4298"/>
    </row>
    <row r="4299" spans="2:5" x14ac:dyDescent="0.25">
      <c r="B4299"/>
      <c r="C4299"/>
      <c r="D4299"/>
      <c r="E4299"/>
    </row>
    <row r="4300" spans="2:5" x14ac:dyDescent="0.25">
      <c r="B4300"/>
      <c r="C4300"/>
      <c r="D4300"/>
      <c r="E4300"/>
    </row>
    <row r="4301" spans="2:5" x14ac:dyDescent="0.25">
      <c r="B4301"/>
      <c r="C4301"/>
      <c r="D4301"/>
      <c r="E4301"/>
    </row>
    <row r="4302" spans="2:5" x14ac:dyDescent="0.25">
      <c r="B4302"/>
      <c r="C4302"/>
      <c r="D4302"/>
      <c r="E4302"/>
    </row>
    <row r="4303" spans="2:5" x14ac:dyDescent="0.25">
      <c r="B4303"/>
      <c r="C4303"/>
      <c r="D4303"/>
      <c r="E4303"/>
    </row>
    <row r="4304" spans="2:5" x14ac:dyDescent="0.25">
      <c r="B4304"/>
      <c r="C4304"/>
      <c r="D4304"/>
      <c r="E4304"/>
    </row>
    <row r="4305" spans="2:5" x14ac:dyDescent="0.25">
      <c r="B4305"/>
      <c r="C4305"/>
      <c r="D4305"/>
      <c r="E4305"/>
    </row>
    <row r="4306" spans="2:5" x14ac:dyDescent="0.25">
      <c r="B4306"/>
      <c r="C4306"/>
      <c r="D4306"/>
      <c r="E4306"/>
    </row>
    <row r="4307" spans="2:5" x14ac:dyDescent="0.25">
      <c r="B4307"/>
      <c r="C4307"/>
      <c r="D4307"/>
      <c r="E4307"/>
    </row>
    <row r="4308" spans="2:5" x14ac:dyDescent="0.25">
      <c r="B4308"/>
      <c r="C4308"/>
      <c r="D4308"/>
      <c r="E4308"/>
    </row>
    <row r="4309" spans="2:5" x14ac:dyDescent="0.25">
      <c r="B4309"/>
      <c r="C4309"/>
      <c r="D4309"/>
      <c r="E4309"/>
    </row>
    <row r="4310" spans="2:5" x14ac:dyDescent="0.25">
      <c r="B4310"/>
      <c r="C4310"/>
      <c r="D4310"/>
      <c r="E4310"/>
    </row>
    <row r="4311" spans="2:5" x14ac:dyDescent="0.25">
      <c r="B4311"/>
      <c r="C4311"/>
      <c r="D4311"/>
      <c r="E4311"/>
    </row>
    <row r="4312" spans="2:5" x14ac:dyDescent="0.25">
      <c r="B4312"/>
      <c r="C4312"/>
      <c r="D4312"/>
      <c r="E4312"/>
    </row>
    <row r="4313" spans="2:5" x14ac:dyDescent="0.25">
      <c r="B4313"/>
      <c r="C4313"/>
      <c r="D4313"/>
      <c r="E4313"/>
    </row>
    <row r="4314" spans="2:5" x14ac:dyDescent="0.25">
      <c r="B4314"/>
      <c r="C4314"/>
      <c r="D4314"/>
      <c r="E4314"/>
    </row>
    <row r="4315" spans="2:5" x14ac:dyDescent="0.25">
      <c r="B4315"/>
      <c r="C4315"/>
      <c r="D4315"/>
      <c r="E4315"/>
    </row>
    <row r="4316" spans="2:5" x14ac:dyDescent="0.25">
      <c r="B4316"/>
      <c r="C4316"/>
      <c r="D4316"/>
      <c r="E4316"/>
    </row>
    <row r="4317" spans="2:5" x14ac:dyDescent="0.25">
      <c r="B4317"/>
      <c r="C4317"/>
      <c r="D4317"/>
      <c r="E4317"/>
    </row>
    <row r="4318" spans="2:5" x14ac:dyDescent="0.25">
      <c r="B4318"/>
      <c r="C4318"/>
      <c r="D4318"/>
      <c r="E4318"/>
    </row>
    <row r="4319" spans="2:5" x14ac:dyDescent="0.25">
      <c r="B4319"/>
      <c r="C4319"/>
      <c r="D4319"/>
      <c r="E4319"/>
    </row>
    <row r="4320" spans="2:5" x14ac:dyDescent="0.25">
      <c r="B4320"/>
      <c r="C4320"/>
      <c r="D4320"/>
      <c r="E4320"/>
    </row>
    <row r="4321" spans="2:5" x14ac:dyDescent="0.25">
      <c r="B4321"/>
      <c r="C4321"/>
      <c r="D4321"/>
      <c r="E4321"/>
    </row>
    <row r="4322" spans="2:5" x14ac:dyDescent="0.25">
      <c r="B4322"/>
      <c r="C4322"/>
      <c r="D4322"/>
      <c r="E4322"/>
    </row>
    <row r="4323" spans="2:5" x14ac:dyDescent="0.25">
      <c r="B4323"/>
      <c r="C4323"/>
      <c r="D4323"/>
      <c r="E4323"/>
    </row>
    <row r="4324" spans="2:5" x14ac:dyDescent="0.25">
      <c r="B4324"/>
      <c r="C4324"/>
      <c r="D4324"/>
      <c r="E4324"/>
    </row>
    <row r="4325" spans="2:5" x14ac:dyDescent="0.25">
      <c r="B4325"/>
      <c r="C4325"/>
      <c r="D4325"/>
      <c r="E4325"/>
    </row>
    <row r="4326" spans="2:5" x14ac:dyDescent="0.25">
      <c r="B4326"/>
      <c r="C4326"/>
      <c r="D4326"/>
      <c r="E4326"/>
    </row>
    <row r="4327" spans="2:5" x14ac:dyDescent="0.25">
      <c r="B4327"/>
      <c r="C4327"/>
      <c r="D4327"/>
      <c r="E4327"/>
    </row>
    <row r="4328" spans="2:5" x14ac:dyDescent="0.25">
      <c r="B4328"/>
      <c r="C4328"/>
      <c r="D4328"/>
      <c r="E4328"/>
    </row>
    <row r="4329" spans="2:5" x14ac:dyDescent="0.25">
      <c r="B4329"/>
      <c r="C4329"/>
      <c r="D4329"/>
      <c r="E4329"/>
    </row>
    <row r="4330" spans="2:5" x14ac:dyDescent="0.25">
      <c r="B4330"/>
      <c r="C4330"/>
      <c r="D4330"/>
      <c r="E4330"/>
    </row>
    <row r="4331" spans="2:5" x14ac:dyDescent="0.25">
      <c r="B4331"/>
      <c r="C4331"/>
      <c r="D4331"/>
      <c r="E4331"/>
    </row>
    <row r="4332" spans="2:5" x14ac:dyDescent="0.25">
      <c r="B4332"/>
      <c r="C4332"/>
      <c r="D4332"/>
      <c r="E4332"/>
    </row>
    <row r="4333" spans="2:5" x14ac:dyDescent="0.25">
      <c r="B4333"/>
      <c r="C4333"/>
      <c r="D4333"/>
      <c r="E4333"/>
    </row>
    <row r="4334" spans="2:5" x14ac:dyDescent="0.25">
      <c r="B4334"/>
      <c r="C4334"/>
      <c r="D4334"/>
      <c r="E4334"/>
    </row>
    <row r="4335" spans="2:5" x14ac:dyDescent="0.25">
      <c r="B4335"/>
      <c r="C4335"/>
      <c r="D4335"/>
      <c r="E4335"/>
    </row>
    <row r="4336" spans="2:5" x14ac:dyDescent="0.25">
      <c r="B4336"/>
      <c r="C4336"/>
      <c r="D4336"/>
      <c r="E4336"/>
    </row>
    <row r="4337" spans="2:5" x14ac:dyDescent="0.25">
      <c r="B4337"/>
      <c r="C4337"/>
      <c r="D4337"/>
      <c r="E4337"/>
    </row>
    <row r="4338" spans="2:5" x14ac:dyDescent="0.25">
      <c r="B4338"/>
      <c r="C4338"/>
      <c r="D4338"/>
      <c r="E4338"/>
    </row>
    <row r="4339" spans="2:5" x14ac:dyDescent="0.25">
      <c r="B4339"/>
      <c r="C4339"/>
      <c r="D4339"/>
      <c r="E4339"/>
    </row>
    <row r="4340" spans="2:5" x14ac:dyDescent="0.25">
      <c r="B4340"/>
      <c r="C4340"/>
      <c r="D4340"/>
      <c r="E4340"/>
    </row>
    <row r="4341" spans="2:5" x14ac:dyDescent="0.25">
      <c r="B4341"/>
      <c r="C4341"/>
      <c r="D4341"/>
      <c r="E4341"/>
    </row>
    <row r="4342" spans="2:5" x14ac:dyDescent="0.25">
      <c r="B4342"/>
      <c r="C4342"/>
      <c r="D4342"/>
      <c r="E4342"/>
    </row>
    <row r="4343" spans="2:5" x14ac:dyDescent="0.25">
      <c r="B4343"/>
      <c r="C4343"/>
      <c r="D4343"/>
      <c r="E4343"/>
    </row>
    <row r="4344" spans="2:5" x14ac:dyDescent="0.25">
      <c r="B4344"/>
      <c r="C4344"/>
      <c r="D4344"/>
      <c r="E4344"/>
    </row>
    <row r="4345" spans="2:5" x14ac:dyDescent="0.25">
      <c r="B4345"/>
      <c r="C4345"/>
      <c r="D4345"/>
      <c r="E4345"/>
    </row>
    <row r="4346" spans="2:5" x14ac:dyDescent="0.25">
      <c r="B4346"/>
      <c r="C4346"/>
      <c r="D4346"/>
      <c r="E4346"/>
    </row>
    <row r="4347" spans="2:5" x14ac:dyDescent="0.25">
      <c r="B4347"/>
      <c r="C4347"/>
      <c r="D4347"/>
      <c r="E4347"/>
    </row>
    <row r="4348" spans="2:5" x14ac:dyDescent="0.25">
      <c r="B4348"/>
      <c r="C4348"/>
      <c r="D4348"/>
      <c r="E4348"/>
    </row>
    <row r="4349" spans="2:5" x14ac:dyDescent="0.25">
      <c r="B4349"/>
      <c r="C4349"/>
      <c r="D4349"/>
      <c r="E4349"/>
    </row>
    <row r="4350" spans="2:5" x14ac:dyDescent="0.25">
      <c r="B4350"/>
      <c r="C4350"/>
      <c r="D4350"/>
      <c r="E4350"/>
    </row>
    <row r="4351" spans="2:5" x14ac:dyDescent="0.25">
      <c r="B4351"/>
      <c r="C4351"/>
      <c r="D4351"/>
      <c r="E4351"/>
    </row>
    <row r="4352" spans="2:5" x14ac:dyDescent="0.25">
      <c r="B4352"/>
      <c r="C4352"/>
      <c r="D4352"/>
      <c r="E4352"/>
    </row>
    <row r="4353" spans="2:5" x14ac:dyDescent="0.25">
      <c r="B4353"/>
      <c r="C4353"/>
      <c r="D4353"/>
      <c r="E4353"/>
    </row>
    <row r="4354" spans="2:5" x14ac:dyDescent="0.25">
      <c r="B4354"/>
      <c r="C4354"/>
      <c r="D4354"/>
      <c r="E4354"/>
    </row>
    <row r="4355" spans="2:5" x14ac:dyDescent="0.25">
      <c r="B4355"/>
      <c r="C4355"/>
      <c r="D4355"/>
      <c r="E4355"/>
    </row>
    <row r="4356" spans="2:5" x14ac:dyDescent="0.25">
      <c r="B4356"/>
      <c r="C4356"/>
      <c r="D4356"/>
      <c r="E4356"/>
    </row>
    <row r="4357" spans="2:5" x14ac:dyDescent="0.25">
      <c r="B4357"/>
      <c r="C4357"/>
      <c r="D4357"/>
      <c r="E4357"/>
    </row>
    <row r="4358" spans="2:5" x14ac:dyDescent="0.25">
      <c r="B4358"/>
      <c r="C4358"/>
      <c r="D4358"/>
      <c r="E4358"/>
    </row>
    <row r="4359" spans="2:5" x14ac:dyDescent="0.25">
      <c r="B4359"/>
      <c r="C4359"/>
      <c r="D4359"/>
      <c r="E4359"/>
    </row>
    <row r="4360" spans="2:5" x14ac:dyDescent="0.25">
      <c r="B4360"/>
      <c r="C4360"/>
      <c r="D4360"/>
      <c r="E4360"/>
    </row>
    <row r="4361" spans="2:5" x14ac:dyDescent="0.25">
      <c r="B4361"/>
      <c r="C4361"/>
      <c r="D4361"/>
      <c r="E4361"/>
    </row>
    <row r="4362" spans="2:5" x14ac:dyDescent="0.25">
      <c r="B4362"/>
      <c r="C4362"/>
      <c r="D4362"/>
      <c r="E4362"/>
    </row>
    <row r="4363" spans="2:5" x14ac:dyDescent="0.25">
      <c r="B4363"/>
      <c r="C4363"/>
      <c r="D4363"/>
      <c r="E4363"/>
    </row>
    <row r="4364" spans="2:5" x14ac:dyDescent="0.25">
      <c r="B4364"/>
      <c r="C4364"/>
      <c r="D4364"/>
      <c r="E4364"/>
    </row>
    <row r="4365" spans="2:5" x14ac:dyDescent="0.25">
      <c r="B4365"/>
      <c r="C4365"/>
      <c r="D4365"/>
      <c r="E4365"/>
    </row>
    <row r="4366" spans="2:5" x14ac:dyDescent="0.25">
      <c r="B4366"/>
      <c r="C4366"/>
      <c r="D4366"/>
      <c r="E4366"/>
    </row>
    <row r="4367" spans="2:5" x14ac:dyDescent="0.25">
      <c r="B4367"/>
      <c r="C4367"/>
      <c r="D4367"/>
      <c r="E4367"/>
    </row>
    <row r="4368" spans="2:5" x14ac:dyDescent="0.25">
      <c r="B4368"/>
      <c r="C4368"/>
      <c r="D4368"/>
      <c r="E4368"/>
    </row>
    <row r="4369" spans="2:5" x14ac:dyDescent="0.25">
      <c r="B4369"/>
      <c r="C4369"/>
      <c r="D4369"/>
      <c r="E4369"/>
    </row>
    <row r="4370" spans="2:5" x14ac:dyDescent="0.25">
      <c r="B4370"/>
      <c r="C4370"/>
      <c r="D4370"/>
      <c r="E4370"/>
    </row>
    <row r="4371" spans="2:5" x14ac:dyDescent="0.25">
      <c r="B4371"/>
      <c r="C4371"/>
      <c r="D4371"/>
      <c r="E4371"/>
    </row>
    <row r="4372" spans="2:5" x14ac:dyDescent="0.25">
      <c r="B4372"/>
      <c r="C4372"/>
      <c r="D4372"/>
      <c r="E4372"/>
    </row>
    <row r="4373" spans="2:5" x14ac:dyDescent="0.25">
      <c r="B4373"/>
      <c r="C4373"/>
      <c r="D4373"/>
      <c r="E4373"/>
    </row>
    <row r="4374" spans="2:5" x14ac:dyDescent="0.25">
      <c r="B4374"/>
      <c r="C4374"/>
      <c r="D4374"/>
      <c r="E4374"/>
    </row>
    <row r="4375" spans="2:5" x14ac:dyDescent="0.25">
      <c r="B4375"/>
      <c r="C4375"/>
      <c r="D4375"/>
      <c r="E4375"/>
    </row>
    <row r="4376" spans="2:5" x14ac:dyDescent="0.25">
      <c r="B4376"/>
      <c r="C4376"/>
      <c r="D4376"/>
      <c r="E4376"/>
    </row>
    <row r="4377" spans="2:5" x14ac:dyDescent="0.25">
      <c r="B4377"/>
      <c r="C4377"/>
      <c r="D4377"/>
      <c r="E4377"/>
    </row>
    <row r="4378" spans="2:5" x14ac:dyDescent="0.25">
      <c r="B4378"/>
      <c r="C4378"/>
      <c r="D4378"/>
      <c r="E4378"/>
    </row>
    <row r="4379" spans="2:5" x14ac:dyDescent="0.25">
      <c r="B4379"/>
      <c r="C4379"/>
      <c r="D4379"/>
      <c r="E4379"/>
    </row>
    <row r="4380" spans="2:5" x14ac:dyDescent="0.25">
      <c r="B4380"/>
      <c r="C4380"/>
      <c r="D4380"/>
      <c r="E4380"/>
    </row>
    <row r="4381" spans="2:5" x14ac:dyDescent="0.25">
      <c r="B4381"/>
      <c r="C4381"/>
      <c r="D4381"/>
      <c r="E4381"/>
    </row>
    <row r="4382" spans="2:5" x14ac:dyDescent="0.25">
      <c r="B4382"/>
      <c r="C4382"/>
      <c r="D4382"/>
      <c r="E4382"/>
    </row>
    <row r="4383" spans="2:5" x14ac:dyDescent="0.25">
      <c r="B4383"/>
      <c r="C4383"/>
      <c r="D4383"/>
      <c r="E4383"/>
    </row>
    <row r="4384" spans="2:5" x14ac:dyDescent="0.25">
      <c r="B4384"/>
      <c r="C4384"/>
      <c r="D4384"/>
      <c r="E4384"/>
    </row>
    <row r="4385" spans="2:5" x14ac:dyDescent="0.25">
      <c r="B4385"/>
      <c r="C4385"/>
      <c r="D4385"/>
      <c r="E4385"/>
    </row>
    <row r="4386" spans="2:5" x14ac:dyDescent="0.25">
      <c r="B4386"/>
      <c r="C4386"/>
      <c r="D4386"/>
      <c r="E4386"/>
    </row>
    <row r="4387" spans="2:5" x14ac:dyDescent="0.25">
      <c r="B4387"/>
      <c r="C4387"/>
      <c r="D4387"/>
      <c r="E4387"/>
    </row>
    <row r="4388" spans="2:5" x14ac:dyDescent="0.25">
      <c r="B4388"/>
      <c r="C4388"/>
      <c r="D4388"/>
      <c r="E4388"/>
    </row>
    <row r="4389" spans="2:5" x14ac:dyDescent="0.25">
      <c r="B4389"/>
      <c r="C4389"/>
      <c r="D4389"/>
      <c r="E4389"/>
    </row>
    <row r="4390" spans="2:5" x14ac:dyDescent="0.25">
      <c r="B4390"/>
      <c r="C4390"/>
      <c r="D4390"/>
      <c r="E4390"/>
    </row>
    <row r="4391" spans="2:5" x14ac:dyDescent="0.25">
      <c r="B4391"/>
      <c r="C4391"/>
      <c r="D4391"/>
      <c r="E4391"/>
    </row>
    <row r="4392" spans="2:5" x14ac:dyDescent="0.25">
      <c r="B4392"/>
      <c r="C4392"/>
      <c r="D4392"/>
      <c r="E4392"/>
    </row>
    <row r="4393" spans="2:5" x14ac:dyDescent="0.25">
      <c r="B4393"/>
      <c r="C4393"/>
      <c r="D4393"/>
      <c r="E4393"/>
    </row>
    <row r="4394" spans="2:5" x14ac:dyDescent="0.25">
      <c r="B4394"/>
      <c r="C4394"/>
      <c r="D4394"/>
      <c r="E4394"/>
    </row>
    <row r="4395" spans="2:5" x14ac:dyDescent="0.25">
      <c r="B4395"/>
      <c r="C4395"/>
      <c r="D4395"/>
      <c r="E4395"/>
    </row>
    <row r="4396" spans="2:5" x14ac:dyDescent="0.25">
      <c r="B4396"/>
      <c r="C4396"/>
      <c r="D4396"/>
      <c r="E4396"/>
    </row>
    <row r="4397" spans="2:5" x14ac:dyDescent="0.25">
      <c r="B4397"/>
      <c r="C4397"/>
      <c r="D4397"/>
      <c r="E4397"/>
    </row>
    <row r="4398" spans="2:5" x14ac:dyDescent="0.25">
      <c r="B4398"/>
      <c r="C4398"/>
      <c r="D4398"/>
      <c r="E4398"/>
    </row>
    <row r="4399" spans="2:5" x14ac:dyDescent="0.25">
      <c r="B4399"/>
      <c r="C4399"/>
      <c r="D4399"/>
      <c r="E4399"/>
    </row>
    <row r="4400" spans="2:5" x14ac:dyDescent="0.25">
      <c r="B4400"/>
      <c r="C4400"/>
      <c r="D4400"/>
      <c r="E4400"/>
    </row>
    <row r="4401" spans="2:5" x14ac:dyDescent="0.25">
      <c r="B4401"/>
      <c r="C4401"/>
      <c r="D4401"/>
      <c r="E4401"/>
    </row>
    <row r="4402" spans="2:5" x14ac:dyDescent="0.25">
      <c r="B4402"/>
      <c r="C4402"/>
      <c r="D4402"/>
      <c r="E4402"/>
    </row>
    <row r="4403" spans="2:5" x14ac:dyDescent="0.25">
      <c r="B4403"/>
      <c r="C4403"/>
      <c r="D4403"/>
      <c r="E4403"/>
    </row>
    <row r="4404" spans="2:5" x14ac:dyDescent="0.25">
      <c r="B4404"/>
      <c r="C4404"/>
      <c r="D4404"/>
      <c r="E4404"/>
    </row>
    <row r="4405" spans="2:5" x14ac:dyDescent="0.25">
      <c r="B4405"/>
      <c r="C4405"/>
      <c r="D4405"/>
      <c r="E4405"/>
    </row>
    <row r="4406" spans="2:5" x14ac:dyDescent="0.25">
      <c r="B4406"/>
      <c r="C4406"/>
      <c r="D4406"/>
      <c r="E4406"/>
    </row>
    <row r="4407" spans="2:5" x14ac:dyDescent="0.25">
      <c r="B4407"/>
      <c r="C4407"/>
      <c r="D4407"/>
      <c r="E4407"/>
    </row>
    <row r="4408" spans="2:5" x14ac:dyDescent="0.25">
      <c r="B4408"/>
      <c r="C4408"/>
      <c r="D4408"/>
      <c r="E4408"/>
    </row>
    <row r="4409" spans="2:5" x14ac:dyDescent="0.25">
      <c r="B4409"/>
      <c r="C4409"/>
      <c r="D4409"/>
      <c r="E4409"/>
    </row>
    <row r="4410" spans="2:5" x14ac:dyDescent="0.25">
      <c r="B4410"/>
      <c r="C4410"/>
      <c r="D4410"/>
      <c r="E4410"/>
    </row>
    <row r="4411" spans="2:5" x14ac:dyDescent="0.25">
      <c r="B4411"/>
      <c r="C4411"/>
      <c r="D4411"/>
      <c r="E4411"/>
    </row>
    <row r="4412" spans="2:5" x14ac:dyDescent="0.25">
      <c r="B4412"/>
      <c r="C4412"/>
      <c r="D4412"/>
      <c r="E4412"/>
    </row>
    <row r="4413" spans="2:5" x14ac:dyDescent="0.25">
      <c r="B4413"/>
      <c r="C4413"/>
      <c r="D4413"/>
      <c r="E4413"/>
    </row>
    <row r="4414" spans="2:5" x14ac:dyDescent="0.25">
      <c r="B4414"/>
      <c r="C4414"/>
      <c r="D4414"/>
      <c r="E4414"/>
    </row>
    <row r="4415" spans="2:5" x14ac:dyDescent="0.25">
      <c r="B4415"/>
      <c r="C4415"/>
      <c r="D4415"/>
      <c r="E4415"/>
    </row>
    <row r="4416" spans="2:5" x14ac:dyDescent="0.25">
      <c r="B4416"/>
      <c r="C4416"/>
      <c r="D4416"/>
      <c r="E4416"/>
    </row>
    <row r="4417" spans="2:5" x14ac:dyDescent="0.25">
      <c r="B4417"/>
      <c r="C4417"/>
      <c r="D4417"/>
      <c r="E4417"/>
    </row>
    <row r="4418" spans="2:5" x14ac:dyDescent="0.25">
      <c r="B4418"/>
      <c r="C4418"/>
      <c r="D4418"/>
      <c r="E4418"/>
    </row>
    <row r="4419" spans="2:5" x14ac:dyDescent="0.25">
      <c r="B4419"/>
      <c r="C4419"/>
      <c r="D4419"/>
      <c r="E4419"/>
    </row>
    <row r="4420" spans="2:5" x14ac:dyDescent="0.25">
      <c r="B4420"/>
      <c r="C4420"/>
      <c r="D4420"/>
      <c r="E4420"/>
    </row>
    <row r="4421" spans="2:5" x14ac:dyDescent="0.25">
      <c r="B4421"/>
      <c r="C4421"/>
      <c r="D4421"/>
      <c r="E4421"/>
    </row>
    <row r="4422" spans="2:5" x14ac:dyDescent="0.25">
      <c r="B4422"/>
      <c r="C4422"/>
      <c r="D4422"/>
      <c r="E4422"/>
    </row>
    <row r="4423" spans="2:5" x14ac:dyDescent="0.25">
      <c r="B4423"/>
      <c r="C4423"/>
      <c r="D4423"/>
      <c r="E4423"/>
    </row>
    <row r="4424" spans="2:5" x14ac:dyDescent="0.25">
      <c r="B4424"/>
      <c r="C4424"/>
      <c r="D4424"/>
      <c r="E4424"/>
    </row>
    <row r="4425" spans="2:5" x14ac:dyDescent="0.25">
      <c r="B4425"/>
      <c r="C4425"/>
      <c r="D4425"/>
      <c r="E4425"/>
    </row>
    <row r="4426" spans="2:5" x14ac:dyDescent="0.25">
      <c r="B4426"/>
      <c r="C4426"/>
      <c r="D4426"/>
      <c r="E4426"/>
    </row>
    <row r="4427" spans="2:5" x14ac:dyDescent="0.25">
      <c r="B4427"/>
      <c r="C4427"/>
      <c r="D4427"/>
      <c r="E4427"/>
    </row>
    <row r="4428" spans="2:5" x14ac:dyDescent="0.25">
      <c r="B4428"/>
      <c r="C4428"/>
      <c r="D4428"/>
      <c r="E4428"/>
    </row>
    <row r="4429" spans="2:5" x14ac:dyDescent="0.25">
      <c r="B4429"/>
      <c r="C4429"/>
      <c r="D4429"/>
      <c r="E4429"/>
    </row>
    <row r="4430" spans="2:5" x14ac:dyDescent="0.25">
      <c r="B4430"/>
      <c r="C4430"/>
      <c r="D4430"/>
      <c r="E4430"/>
    </row>
    <row r="4431" spans="2:5" x14ac:dyDescent="0.25">
      <c r="B4431"/>
      <c r="C4431"/>
      <c r="D4431"/>
      <c r="E4431"/>
    </row>
    <row r="4432" spans="2:5" x14ac:dyDescent="0.25">
      <c r="B4432"/>
      <c r="C4432"/>
      <c r="D4432"/>
      <c r="E4432"/>
    </row>
    <row r="4433" spans="2:5" x14ac:dyDescent="0.25">
      <c r="B4433"/>
      <c r="C4433"/>
      <c r="D4433"/>
      <c r="E4433"/>
    </row>
    <row r="4434" spans="2:5" x14ac:dyDescent="0.25">
      <c r="B4434"/>
      <c r="C4434"/>
      <c r="D4434"/>
      <c r="E4434"/>
    </row>
    <row r="4435" spans="2:5" x14ac:dyDescent="0.25">
      <c r="B4435"/>
      <c r="C4435"/>
      <c r="D4435"/>
      <c r="E4435"/>
    </row>
    <row r="4436" spans="2:5" x14ac:dyDescent="0.25">
      <c r="B4436"/>
      <c r="C4436"/>
      <c r="D4436"/>
      <c r="E4436"/>
    </row>
    <row r="4437" spans="2:5" x14ac:dyDescent="0.25">
      <c r="B4437"/>
      <c r="C4437"/>
      <c r="D4437"/>
      <c r="E4437"/>
    </row>
    <row r="4438" spans="2:5" x14ac:dyDescent="0.25">
      <c r="B4438"/>
      <c r="C4438"/>
      <c r="D4438"/>
      <c r="E4438"/>
    </row>
    <row r="4439" spans="2:5" x14ac:dyDescent="0.25">
      <c r="B4439"/>
      <c r="C4439"/>
      <c r="D4439"/>
      <c r="E4439"/>
    </row>
    <row r="4440" spans="2:5" x14ac:dyDescent="0.25">
      <c r="B4440"/>
      <c r="C4440"/>
      <c r="D4440"/>
      <c r="E4440"/>
    </row>
    <row r="4441" spans="2:5" x14ac:dyDescent="0.25">
      <c r="B4441"/>
      <c r="C4441"/>
      <c r="D4441"/>
      <c r="E4441"/>
    </row>
    <row r="4442" spans="2:5" x14ac:dyDescent="0.25">
      <c r="B4442"/>
      <c r="C4442"/>
      <c r="D4442"/>
      <c r="E4442"/>
    </row>
    <row r="4443" spans="2:5" x14ac:dyDescent="0.25">
      <c r="B4443"/>
      <c r="C4443"/>
      <c r="D4443"/>
      <c r="E4443"/>
    </row>
    <row r="4444" spans="2:5" x14ac:dyDescent="0.25">
      <c r="B4444"/>
      <c r="C4444"/>
      <c r="D4444"/>
      <c r="E4444"/>
    </row>
    <row r="4445" spans="2:5" x14ac:dyDescent="0.25">
      <c r="B4445"/>
      <c r="C4445"/>
      <c r="D4445"/>
      <c r="E4445"/>
    </row>
    <row r="4446" spans="2:5" x14ac:dyDescent="0.25">
      <c r="B4446"/>
      <c r="C4446"/>
      <c r="D4446"/>
      <c r="E4446"/>
    </row>
    <row r="4447" spans="2:5" x14ac:dyDescent="0.25">
      <c r="B4447"/>
      <c r="C4447"/>
      <c r="D4447"/>
      <c r="E4447"/>
    </row>
    <row r="4448" spans="2:5" x14ac:dyDescent="0.25">
      <c r="B4448"/>
      <c r="C4448"/>
      <c r="D4448"/>
      <c r="E4448"/>
    </row>
    <row r="4449" spans="2:5" x14ac:dyDescent="0.25">
      <c r="B4449"/>
      <c r="C4449"/>
      <c r="D4449"/>
      <c r="E4449"/>
    </row>
    <row r="4450" spans="2:5" x14ac:dyDescent="0.25">
      <c r="B4450"/>
      <c r="C4450"/>
      <c r="D4450"/>
      <c r="E4450"/>
    </row>
    <row r="4451" spans="2:5" x14ac:dyDescent="0.25">
      <c r="B4451"/>
      <c r="C4451"/>
      <c r="D4451"/>
      <c r="E4451"/>
    </row>
    <row r="4452" spans="2:5" x14ac:dyDescent="0.25">
      <c r="B4452"/>
      <c r="C4452"/>
      <c r="D4452"/>
      <c r="E4452"/>
    </row>
    <row r="4453" spans="2:5" x14ac:dyDescent="0.25">
      <c r="B4453"/>
      <c r="C4453"/>
      <c r="D4453"/>
      <c r="E4453"/>
    </row>
    <row r="4454" spans="2:5" x14ac:dyDescent="0.25">
      <c r="B4454"/>
      <c r="C4454"/>
      <c r="D4454"/>
      <c r="E4454"/>
    </row>
    <row r="4455" spans="2:5" x14ac:dyDescent="0.25">
      <c r="B4455"/>
      <c r="C4455"/>
      <c r="D4455"/>
      <c r="E4455"/>
    </row>
    <row r="4456" spans="2:5" x14ac:dyDescent="0.25">
      <c r="B4456"/>
      <c r="C4456"/>
      <c r="D4456"/>
      <c r="E4456"/>
    </row>
    <row r="4457" spans="2:5" x14ac:dyDescent="0.25">
      <c r="B4457"/>
      <c r="C4457"/>
      <c r="D4457"/>
      <c r="E4457"/>
    </row>
    <row r="4458" spans="2:5" x14ac:dyDescent="0.25">
      <c r="B4458"/>
      <c r="C4458"/>
      <c r="D4458"/>
      <c r="E4458"/>
    </row>
    <row r="4459" spans="2:5" x14ac:dyDescent="0.25">
      <c r="B4459"/>
      <c r="C4459"/>
      <c r="D4459"/>
      <c r="E4459"/>
    </row>
    <row r="4460" spans="2:5" x14ac:dyDescent="0.25">
      <c r="B4460"/>
      <c r="C4460"/>
      <c r="D4460"/>
      <c r="E4460"/>
    </row>
    <row r="4461" spans="2:5" x14ac:dyDescent="0.25">
      <c r="B4461"/>
      <c r="C4461"/>
      <c r="D4461"/>
      <c r="E4461"/>
    </row>
    <row r="4462" spans="2:5" x14ac:dyDescent="0.25">
      <c r="B4462"/>
      <c r="C4462"/>
      <c r="D4462"/>
      <c r="E4462"/>
    </row>
    <row r="4463" spans="2:5" x14ac:dyDescent="0.25">
      <c r="B4463"/>
      <c r="C4463"/>
      <c r="D4463"/>
      <c r="E4463"/>
    </row>
    <row r="4464" spans="2:5" x14ac:dyDescent="0.25">
      <c r="B4464"/>
      <c r="C4464"/>
      <c r="D4464"/>
      <c r="E4464"/>
    </row>
    <row r="4465" spans="2:5" x14ac:dyDescent="0.25">
      <c r="B4465"/>
      <c r="C4465"/>
      <c r="D4465"/>
      <c r="E4465"/>
    </row>
    <row r="4466" spans="2:5" x14ac:dyDescent="0.25">
      <c r="B4466"/>
      <c r="C4466"/>
      <c r="D4466"/>
      <c r="E4466"/>
    </row>
    <row r="4467" spans="2:5" x14ac:dyDescent="0.25">
      <c r="B4467"/>
      <c r="C4467"/>
      <c r="D4467"/>
      <c r="E4467"/>
    </row>
    <row r="4468" spans="2:5" x14ac:dyDescent="0.25">
      <c r="B4468"/>
      <c r="C4468"/>
      <c r="D4468"/>
      <c r="E4468"/>
    </row>
    <row r="4469" spans="2:5" x14ac:dyDescent="0.25">
      <c r="B4469"/>
      <c r="C4469"/>
      <c r="D4469"/>
      <c r="E4469"/>
    </row>
    <row r="4470" spans="2:5" x14ac:dyDescent="0.25">
      <c r="B4470"/>
      <c r="C4470"/>
      <c r="D4470"/>
      <c r="E4470"/>
    </row>
    <row r="4471" spans="2:5" x14ac:dyDescent="0.25">
      <c r="B4471"/>
      <c r="C4471"/>
      <c r="D4471"/>
      <c r="E4471"/>
    </row>
    <row r="4472" spans="2:5" x14ac:dyDescent="0.25">
      <c r="B4472"/>
      <c r="C4472"/>
      <c r="D4472"/>
      <c r="E4472"/>
    </row>
    <row r="4473" spans="2:5" x14ac:dyDescent="0.25">
      <c r="B4473"/>
      <c r="C4473"/>
      <c r="D4473"/>
      <c r="E4473"/>
    </row>
    <row r="4474" spans="2:5" x14ac:dyDescent="0.25">
      <c r="B4474"/>
      <c r="C4474"/>
      <c r="D4474"/>
      <c r="E4474"/>
    </row>
    <row r="4475" spans="2:5" x14ac:dyDescent="0.25">
      <c r="B4475"/>
      <c r="C4475"/>
      <c r="D4475"/>
      <c r="E4475"/>
    </row>
    <row r="4476" spans="2:5" x14ac:dyDescent="0.25">
      <c r="B4476"/>
      <c r="C4476"/>
      <c r="D4476"/>
      <c r="E4476"/>
    </row>
    <row r="4477" spans="2:5" x14ac:dyDescent="0.25">
      <c r="B4477"/>
      <c r="C4477"/>
      <c r="D4477"/>
      <c r="E4477"/>
    </row>
    <row r="4478" spans="2:5" x14ac:dyDescent="0.25">
      <c r="B4478"/>
      <c r="C4478"/>
      <c r="D4478"/>
      <c r="E4478"/>
    </row>
    <row r="4479" spans="2:5" x14ac:dyDescent="0.25">
      <c r="B4479"/>
      <c r="C4479"/>
      <c r="D4479"/>
      <c r="E4479"/>
    </row>
    <row r="4480" spans="2:5" x14ac:dyDescent="0.25">
      <c r="B4480"/>
      <c r="C4480"/>
      <c r="D4480"/>
      <c r="E4480"/>
    </row>
    <row r="4481" spans="2:5" x14ac:dyDescent="0.25">
      <c r="B4481"/>
      <c r="C4481"/>
      <c r="D4481"/>
      <c r="E4481"/>
    </row>
    <row r="4482" spans="2:5" x14ac:dyDescent="0.25">
      <c r="B4482"/>
      <c r="C4482"/>
      <c r="D4482"/>
      <c r="E4482"/>
    </row>
    <row r="4483" spans="2:5" x14ac:dyDescent="0.25">
      <c r="B4483"/>
      <c r="C4483"/>
      <c r="D4483"/>
      <c r="E4483"/>
    </row>
    <row r="4484" spans="2:5" x14ac:dyDescent="0.25">
      <c r="B4484"/>
      <c r="C4484"/>
      <c r="D4484"/>
      <c r="E4484"/>
    </row>
    <row r="4485" spans="2:5" x14ac:dyDescent="0.25">
      <c r="B4485"/>
      <c r="C4485"/>
      <c r="D4485"/>
      <c r="E4485"/>
    </row>
    <row r="4486" spans="2:5" x14ac:dyDescent="0.25">
      <c r="B4486"/>
      <c r="C4486"/>
      <c r="D4486"/>
      <c r="E4486"/>
    </row>
    <row r="4487" spans="2:5" x14ac:dyDescent="0.25">
      <c r="B4487"/>
      <c r="C4487"/>
      <c r="D4487"/>
      <c r="E4487"/>
    </row>
    <row r="4488" spans="2:5" x14ac:dyDescent="0.25">
      <c r="B4488"/>
      <c r="C4488"/>
      <c r="D4488"/>
      <c r="E4488"/>
    </row>
    <row r="4489" spans="2:5" x14ac:dyDescent="0.25">
      <c r="B4489"/>
      <c r="C4489"/>
      <c r="D4489"/>
      <c r="E4489"/>
    </row>
    <row r="4490" spans="2:5" x14ac:dyDescent="0.25">
      <c r="B4490"/>
      <c r="C4490"/>
      <c r="D4490"/>
      <c r="E4490"/>
    </row>
    <row r="4491" spans="2:5" x14ac:dyDescent="0.25">
      <c r="B4491"/>
      <c r="C4491"/>
      <c r="D4491"/>
      <c r="E4491"/>
    </row>
    <row r="4492" spans="2:5" x14ac:dyDescent="0.25">
      <c r="B4492"/>
      <c r="C4492"/>
      <c r="D4492"/>
      <c r="E4492"/>
    </row>
    <row r="4493" spans="2:5" x14ac:dyDescent="0.25">
      <c r="B4493"/>
      <c r="C4493"/>
      <c r="D4493"/>
      <c r="E4493"/>
    </row>
    <row r="4494" spans="2:5" x14ac:dyDescent="0.25">
      <c r="B4494"/>
      <c r="C4494"/>
      <c r="D4494"/>
      <c r="E4494"/>
    </row>
    <row r="4495" spans="2:5" x14ac:dyDescent="0.25">
      <c r="B4495"/>
      <c r="C4495"/>
      <c r="D4495"/>
      <c r="E4495"/>
    </row>
    <row r="4496" spans="2:5" x14ac:dyDescent="0.25">
      <c r="B4496"/>
      <c r="C4496"/>
      <c r="D4496"/>
      <c r="E4496"/>
    </row>
    <row r="4497" spans="2:5" x14ac:dyDescent="0.25">
      <c r="B4497"/>
      <c r="C4497"/>
      <c r="D4497"/>
      <c r="E4497"/>
    </row>
    <row r="4498" spans="2:5" x14ac:dyDescent="0.25">
      <c r="B4498"/>
      <c r="C4498"/>
      <c r="D4498"/>
      <c r="E4498"/>
    </row>
    <row r="4499" spans="2:5" x14ac:dyDescent="0.25">
      <c r="B4499"/>
      <c r="C4499"/>
      <c r="D4499"/>
      <c r="E4499"/>
    </row>
    <row r="4500" spans="2:5" x14ac:dyDescent="0.25">
      <c r="B4500"/>
      <c r="C4500"/>
      <c r="D4500"/>
      <c r="E4500"/>
    </row>
    <row r="4501" spans="2:5" x14ac:dyDescent="0.25">
      <c r="B4501"/>
      <c r="C4501"/>
      <c r="D4501"/>
      <c r="E4501"/>
    </row>
    <row r="4502" spans="2:5" x14ac:dyDescent="0.25">
      <c r="B4502"/>
      <c r="C4502"/>
      <c r="D4502"/>
      <c r="E4502"/>
    </row>
    <row r="4503" spans="2:5" x14ac:dyDescent="0.25">
      <c r="B4503"/>
      <c r="C4503"/>
      <c r="D4503"/>
      <c r="E4503"/>
    </row>
    <row r="4504" spans="2:5" x14ac:dyDescent="0.25">
      <c r="B4504"/>
      <c r="C4504"/>
      <c r="D4504"/>
      <c r="E4504"/>
    </row>
    <row r="4505" spans="2:5" x14ac:dyDescent="0.25">
      <c r="B4505"/>
      <c r="C4505"/>
      <c r="D4505"/>
      <c r="E4505"/>
    </row>
    <row r="4506" spans="2:5" x14ac:dyDescent="0.25">
      <c r="B4506"/>
      <c r="C4506"/>
      <c r="D4506"/>
      <c r="E4506"/>
    </row>
    <row r="4507" spans="2:5" x14ac:dyDescent="0.25">
      <c r="B4507"/>
      <c r="C4507"/>
      <c r="D4507"/>
      <c r="E4507"/>
    </row>
    <row r="4508" spans="2:5" x14ac:dyDescent="0.25">
      <c r="B4508"/>
      <c r="C4508"/>
      <c r="D4508"/>
      <c r="E4508"/>
    </row>
    <row r="4509" spans="2:5" x14ac:dyDescent="0.25">
      <c r="B4509"/>
      <c r="C4509"/>
      <c r="D4509"/>
      <c r="E4509"/>
    </row>
    <row r="4510" spans="2:5" x14ac:dyDescent="0.25">
      <c r="B4510"/>
      <c r="C4510"/>
      <c r="D4510"/>
      <c r="E4510"/>
    </row>
    <row r="4511" spans="2:5" x14ac:dyDescent="0.25">
      <c r="B4511"/>
      <c r="C4511"/>
      <c r="D4511"/>
      <c r="E4511"/>
    </row>
    <row r="4512" spans="2:5" x14ac:dyDescent="0.25">
      <c r="B4512"/>
      <c r="C4512"/>
      <c r="D4512"/>
      <c r="E4512"/>
    </row>
    <row r="4513" spans="2:5" x14ac:dyDescent="0.25">
      <c r="B4513"/>
      <c r="C4513"/>
      <c r="D4513"/>
      <c r="E4513"/>
    </row>
    <row r="4514" spans="2:5" x14ac:dyDescent="0.25">
      <c r="B4514"/>
      <c r="C4514"/>
      <c r="D4514"/>
      <c r="E4514"/>
    </row>
    <row r="4515" spans="2:5" x14ac:dyDescent="0.25">
      <c r="B4515"/>
      <c r="C4515"/>
      <c r="D4515"/>
      <c r="E4515"/>
    </row>
    <row r="4516" spans="2:5" x14ac:dyDescent="0.25">
      <c r="B4516"/>
      <c r="C4516"/>
      <c r="D4516"/>
      <c r="E4516"/>
    </row>
    <row r="4517" spans="2:5" x14ac:dyDescent="0.25">
      <c r="B4517"/>
      <c r="C4517"/>
      <c r="D4517"/>
      <c r="E4517"/>
    </row>
    <row r="4518" spans="2:5" x14ac:dyDescent="0.25">
      <c r="B4518"/>
      <c r="C4518"/>
      <c r="D4518"/>
      <c r="E4518"/>
    </row>
    <row r="4519" spans="2:5" x14ac:dyDescent="0.25">
      <c r="B4519"/>
      <c r="C4519"/>
      <c r="D4519"/>
      <c r="E4519"/>
    </row>
    <row r="4520" spans="2:5" x14ac:dyDescent="0.25">
      <c r="B4520"/>
      <c r="C4520"/>
      <c r="D4520"/>
      <c r="E4520"/>
    </row>
    <row r="4521" spans="2:5" x14ac:dyDescent="0.25">
      <c r="B4521"/>
      <c r="C4521"/>
      <c r="D4521"/>
      <c r="E4521"/>
    </row>
    <row r="4522" spans="2:5" x14ac:dyDescent="0.25">
      <c r="B4522"/>
      <c r="C4522"/>
      <c r="D4522"/>
      <c r="E4522"/>
    </row>
    <row r="4523" spans="2:5" x14ac:dyDescent="0.25">
      <c r="B4523"/>
      <c r="C4523"/>
      <c r="D4523"/>
      <c r="E4523"/>
    </row>
    <row r="4524" spans="2:5" x14ac:dyDescent="0.25">
      <c r="B4524"/>
      <c r="C4524"/>
      <c r="D4524"/>
      <c r="E4524"/>
    </row>
    <row r="4525" spans="2:5" x14ac:dyDescent="0.25">
      <c r="B4525"/>
      <c r="C4525"/>
      <c r="D4525"/>
      <c r="E4525"/>
    </row>
    <row r="4526" spans="2:5" x14ac:dyDescent="0.25">
      <c r="B4526"/>
      <c r="C4526"/>
      <c r="D4526"/>
      <c r="E4526"/>
    </row>
    <row r="4527" spans="2:5" x14ac:dyDescent="0.25">
      <c r="B4527"/>
      <c r="C4527"/>
      <c r="D4527"/>
      <c r="E4527"/>
    </row>
    <row r="4528" spans="2:5" x14ac:dyDescent="0.25">
      <c r="B4528"/>
      <c r="C4528"/>
      <c r="D4528"/>
      <c r="E4528"/>
    </row>
    <row r="4529" spans="2:5" x14ac:dyDescent="0.25">
      <c r="B4529"/>
      <c r="C4529"/>
      <c r="D4529"/>
      <c r="E4529"/>
    </row>
    <row r="4530" spans="2:5" x14ac:dyDescent="0.25">
      <c r="B4530"/>
      <c r="C4530"/>
      <c r="D4530"/>
      <c r="E4530"/>
    </row>
    <row r="4531" spans="2:5" x14ac:dyDescent="0.25">
      <c r="B4531"/>
      <c r="C4531"/>
      <c r="D4531"/>
      <c r="E4531"/>
    </row>
    <row r="4532" spans="2:5" x14ac:dyDescent="0.25">
      <c r="B4532"/>
      <c r="C4532"/>
      <c r="D4532"/>
      <c r="E4532"/>
    </row>
    <row r="4533" spans="2:5" x14ac:dyDescent="0.25">
      <c r="B4533"/>
      <c r="C4533"/>
      <c r="D4533"/>
      <c r="E4533"/>
    </row>
    <row r="4534" spans="2:5" x14ac:dyDescent="0.25">
      <c r="B4534"/>
      <c r="C4534"/>
      <c r="D4534"/>
      <c r="E4534"/>
    </row>
    <row r="4535" spans="2:5" x14ac:dyDescent="0.25">
      <c r="B4535"/>
      <c r="C4535"/>
      <c r="D4535"/>
      <c r="E4535"/>
    </row>
    <row r="4536" spans="2:5" x14ac:dyDescent="0.25">
      <c r="B4536"/>
      <c r="C4536"/>
      <c r="D4536"/>
      <c r="E4536"/>
    </row>
    <row r="4537" spans="2:5" x14ac:dyDescent="0.25">
      <c r="B4537"/>
      <c r="C4537"/>
      <c r="D4537"/>
      <c r="E4537"/>
    </row>
    <row r="4538" spans="2:5" x14ac:dyDescent="0.25">
      <c r="B4538"/>
      <c r="C4538"/>
      <c r="D4538"/>
      <c r="E4538"/>
    </row>
    <row r="4539" spans="2:5" x14ac:dyDescent="0.25">
      <c r="B4539"/>
      <c r="C4539"/>
      <c r="D4539"/>
      <c r="E4539"/>
    </row>
    <row r="4540" spans="2:5" x14ac:dyDescent="0.25">
      <c r="B4540"/>
      <c r="C4540"/>
      <c r="D4540"/>
      <c r="E4540"/>
    </row>
    <row r="4541" spans="2:5" x14ac:dyDescent="0.25">
      <c r="B4541"/>
      <c r="C4541"/>
      <c r="D4541"/>
      <c r="E4541"/>
    </row>
    <row r="4542" spans="2:5" x14ac:dyDescent="0.25">
      <c r="B4542"/>
      <c r="C4542"/>
      <c r="D4542"/>
      <c r="E4542"/>
    </row>
    <row r="4543" spans="2:5" x14ac:dyDescent="0.25">
      <c r="B4543"/>
      <c r="C4543"/>
      <c r="D4543"/>
      <c r="E4543"/>
    </row>
    <row r="4544" spans="2:5" x14ac:dyDescent="0.25">
      <c r="B4544"/>
      <c r="C4544"/>
      <c r="D4544"/>
      <c r="E4544"/>
    </row>
    <row r="4545" spans="2:5" x14ac:dyDescent="0.25">
      <c r="B4545"/>
      <c r="C4545"/>
      <c r="D4545"/>
      <c r="E4545"/>
    </row>
    <row r="4546" spans="2:5" x14ac:dyDescent="0.25">
      <c r="B4546"/>
      <c r="C4546"/>
      <c r="D4546"/>
      <c r="E4546"/>
    </row>
    <row r="4547" spans="2:5" x14ac:dyDescent="0.25">
      <c r="B4547"/>
      <c r="C4547"/>
      <c r="D4547"/>
      <c r="E4547"/>
    </row>
    <row r="4548" spans="2:5" x14ac:dyDescent="0.25">
      <c r="B4548"/>
      <c r="C4548"/>
      <c r="D4548"/>
      <c r="E4548"/>
    </row>
    <row r="4549" spans="2:5" x14ac:dyDescent="0.25">
      <c r="B4549"/>
      <c r="C4549"/>
      <c r="D4549"/>
      <c r="E4549"/>
    </row>
    <row r="4550" spans="2:5" x14ac:dyDescent="0.25">
      <c r="B4550"/>
      <c r="C4550"/>
      <c r="D4550"/>
      <c r="E4550"/>
    </row>
    <row r="4551" spans="2:5" x14ac:dyDescent="0.25">
      <c r="B4551"/>
      <c r="C4551"/>
      <c r="D4551"/>
      <c r="E4551"/>
    </row>
    <row r="4552" spans="2:5" x14ac:dyDescent="0.25">
      <c r="B4552"/>
      <c r="C4552"/>
      <c r="D4552"/>
      <c r="E4552"/>
    </row>
    <row r="4553" spans="2:5" x14ac:dyDescent="0.25">
      <c r="B4553"/>
      <c r="C4553"/>
      <c r="D4553"/>
      <c r="E4553"/>
    </row>
    <row r="4554" spans="2:5" x14ac:dyDescent="0.25">
      <c r="B4554"/>
      <c r="C4554"/>
      <c r="D4554"/>
      <c r="E4554"/>
    </row>
    <row r="4555" spans="2:5" x14ac:dyDescent="0.25">
      <c r="B4555"/>
      <c r="C4555"/>
      <c r="D4555"/>
      <c r="E4555"/>
    </row>
    <row r="4556" spans="2:5" x14ac:dyDescent="0.25">
      <c r="B4556"/>
      <c r="C4556"/>
      <c r="D4556"/>
      <c r="E4556"/>
    </row>
    <row r="4557" spans="2:5" x14ac:dyDescent="0.25">
      <c r="B4557"/>
      <c r="C4557"/>
      <c r="D4557"/>
      <c r="E4557"/>
    </row>
    <row r="4558" spans="2:5" x14ac:dyDescent="0.25">
      <c r="B4558"/>
      <c r="C4558"/>
      <c r="D4558"/>
      <c r="E4558"/>
    </row>
    <row r="4559" spans="2:5" x14ac:dyDescent="0.25">
      <c r="B4559"/>
      <c r="C4559"/>
      <c r="D4559"/>
      <c r="E4559"/>
    </row>
    <row r="4560" spans="2:5" x14ac:dyDescent="0.25">
      <c r="B4560"/>
      <c r="C4560"/>
      <c r="D4560"/>
      <c r="E4560"/>
    </row>
    <row r="4561" spans="2:5" x14ac:dyDescent="0.25">
      <c r="B4561"/>
      <c r="C4561"/>
      <c r="D4561"/>
      <c r="E4561"/>
    </row>
    <row r="4562" spans="2:5" x14ac:dyDescent="0.25">
      <c r="B4562"/>
      <c r="C4562"/>
      <c r="D4562"/>
      <c r="E4562"/>
    </row>
    <row r="4563" spans="2:5" x14ac:dyDescent="0.25">
      <c r="B4563"/>
      <c r="C4563"/>
      <c r="D4563"/>
      <c r="E4563"/>
    </row>
    <row r="4564" spans="2:5" x14ac:dyDescent="0.25">
      <c r="B4564"/>
      <c r="C4564"/>
      <c r="D4564"/>
      <c r="E4564"/>
    </row>
    <row r="4565" spans="2:5" x14ac:dyDescent="0.25">
      <c r="B4565"/>
      <c r="C4565"/>
      <c r="D4565"/>
      <c r="E4565"/>
    </row>
    <row r="4566" spans="2:5" x14ac:dyDescent="0.25">
      <c r="B4566"/>
      <c r="C4566"/>
      <c r="D4566"/>
      <c r="E4566"/>
    </row>
    <row r="4567" spans="2:5" x14ac:dyDescent="0.25">
      <c r="B4567"/>
      <c r="C4567"/>
      <c r="D4567"/>
      <c r="E4567"/>
    </row>
    <row r="4568" spans="2:5" x14ac:dyDescent="0.25">
      <c r="B4568"/>
      <c r="C4568"/>
      <c r="D4568"/>
      <c r="E4568"/>
    </row>
    <row r="4569" spans="2:5" x14ac:dyDescent="0.25">
      <c r="B4569"/>
      <c r="C4569"/>
      <c r="D4569"/>
      <c r="E4569"/>
    </row>
    <row r="4570" spans="2:5" x14ac:dyDescent="0.25">
      <c r="B4570"/>
      <c r="C4570"/>
      <c r="D4570"/>
      <c r="E4570"/>
    </row>
    <row r="4571" spans="2:5" x14ac:dyDescent="0.25">
      <c r="B4571"/>
      <c r="C4571"/>
      <c r="D4571"/>
      <c r="E4571"/>
    </row>
    <row r="4572" spans="2:5" x14ac:dyDescent="0.25">
      <c r="B4572"/>
      <c r="C4572"/>
      <c r="D4572"/>
      <c r="E4572"/>
    </row>
    <row r="4573" spans="2:5" x14ac:dyDescent="0.25">
      <c r="B4573"/>
      <c r="C4573"/>
      <c r="D4573"/>
      <c r="E4573"/>
    </row>
    <row r="4574" spans="2:5" x14ac:dyDescent="0.25">
      <c r="B4574"/>
      <c r="C4574"/>
      <c r="D4574"/>
      <c r="E4574"/>
    </row>
    <row r="4575" spans="2:5" x14ac:dyDescent="0.25">
      <c r="B4575"/>
      <c r="C4575"/>
      <c r="D4575"/>
      <c r="E4575"/>
    </row>
    <row r="4576" spans="2:5" x14ac:dyDescent="0.25">
      <c r="B4576"/>
      <c r="C4576"/>
      <c r="D4576"/>
      <c r="E4576"/>
    </row>
    <row r="4577" spans="2:5" x14ac:dyDescent="0.25">
      <c r="B4577"/>
      <c r="C4577"/>
      <c r="D4577"/>
      <c r="E4577"/>
    </row>
    <row r="4578" spans="2:5" x14ac:dyDescent="0.25">
      <c r="B4578"/>
      <c r="C4578"/>
      <c r="D4578"/>
      <c r="E4578"/>
    </row>
    <row r="4579" spans="2:5" x14ac:dyDescent="0.25">
      <c r="B4579"/>
      <c r="C4579"/>
      <c r="D4579"/>
      <c r="E4579"/>
    </row>
    <row r="4580" spans="2:5" x14ac:dyDescent="0.25">
      <c r="B4580"/>
      <c r="C4580"/>
      <c r="D4580"/>
      <c r="E4580"/>
    </row>
    <row r="4581" spans="2:5" x14ac:dyDescent="0.25">
      <c r="B4581"/>
      <c r="C4581"/>
      <c r="D4581"/>
      <c r="E4581"/>
    </row>
    <row r="4582" spans="2:5" x14ac:dyDescent="0.25">
      <c r="B4582"/>
      <c r="C4582"/>
      <c r="D4582"/>
      <c r="E4582"/>
    </row>
    <row r="4583" spans="2:5" x14ac:dyDescent="0.25">
      <c r="B4583"/>
      <c r="C4583"/>
      <c r="D4583"/>
      <c r="E4583"/>
    </row>
    <row r="4584" spans="2:5" x14ac:dyDescent="0.25">
      <c r="B4584"/>
      <c r="C4584"/>
      <c r="D4584"/>
      <c r="E4584"/>
    </row>
    <row r="4585" spans="2:5" x14ac:dyDescent="0.25">
      <c r="B4585"/>
      <c r="C4585"/>
      <c r="D4585"/>
      <c r="E4585"/>
    </row>
    <row r="4586" spans="2:5" x14ac:dyDescent="0.25">
      <c r="B4586"/>
      <c r="C4586"/>
      <c r="D4586"/>
      <c r="E4586"/>
    </row>
    <row r="4587" spans="2:5" x14ac:dyDescent="0.25">
      <c r="B4587"/>
      <c r="C4587"/>
      <c r="D4587"/>
      <c r="E4587"/>
    </row>
    <row r="4588" spans="2:5" x14ac:dyDescent="0.25">
      <c r="B4588"/>
      <c r="C4588"/>
      <c r="D4588"/>
      <c r="E4588"/>
    </row>
    <row r="4589" spans="2:5" x14ac:dyDescent="0.25">
      <c r="B4589"/>
      <c r="C4589"/>
      <c r="D4589"/>
      <c r="E4589"/>
    </row>
    <row r="4590" spans="2:5" x14ac:dyDescent="0.25">
      <c r="B4590"/>
      <c r="C4590"/>
      <c r="D4590"/>
      <c r="E4590"/>
    </row>
    <row r="4591" spans="2:5" x14ac:dyDescent="0.25">
      <c r="B4591"/>
      <c r="C4591"/>
      <c r="D4591"/>
      <c r="E4591"/>
    </row>
    <row r="4592" spans="2:5" x14ac:dyDescent="0.25">
      <c r="B4592"/>
      <c r="C4592"/>
      <c r="D4592"/>
      <c r="E4592"/>
    </row>
    <row r="4593" spans="2:5" x14ac:dyDescent="0.25">
      <c r="B4593"/>
      <c r="C4593"/>
      <c r="D4593"/>
      <c r="E4593"/>
    </row>
    <row r="4594" spans="2:5" x14ac:dyDescent="0.25">
      <c r="B4594"/>
      <c r="C4594"/>
      <c r="D4594"/>
      <c r="E4594"/>
    </row>
    <row r="4595" spans="2:5" x14ac:dyDescent="0.25">
      <c r="B4595"/>
      <c r="C4595"/>
      <c r="D4595"/>
      <c r="E4595"/>
    </row>
    <row r="4596" spans="2:5" x14ac:dyDescent="0.25">
      <c r="B4596"/>
      <c r="C4596"/>
      <c r="D4596"/>
      <c r="E4596"/>
    </row>
    <row r="4597" spans="2:5" x14ac:dyDescent="0.25">
      <c r="B4597"/>
      <c r="C4597"/>
      <c r="D4597"/>
      <c r="E4597"/>
    </row>
    <row r="4598" spans="2:5" x14ac:dyDescent="0.25">
      <c r="B4598"/>
      <c r="C4598"/>
      <c r="D4598"/>
      <c r="E4598"/>
    </row>
    <row r="4599" spans="2:5" x14ac:dyDescent="0.25">
      <c r="B4599"/>
      <c r="C4599"/>
      <c r="D4599"/>
      <c r="E4599"/>
    </row>
    <row r="4600" spans="2:5" x14ac:dyDescent="0.25">
      <c r="B4600"/>
      <c r="C4600"/>
      <c r="D4600"/>
      <c r="E4600"/>
    </row>
    <row r="4601" spans="2:5" x14ac:dyDescent="0.25">
      <c r="B4601"/>
      <c r="C4601"/>
      <c r="D4601"/>
      <c r="E4601"/>
    </row>
    <row r="4602" spans="2:5" x14ac:dyDescent="0.25">
      <c r="B4602"/>
      <c r="C4602"/>
      <c r="D4602"/>
      <c r="E4602"/>
    </row>
    <row r="4603" spans="2:5" x14ac:dyDescent="0.25">
      <c r="B4603"/>
      <c r="C4603"/>
      <c r="D4603"/>
      <c r="E4603"/>
    </row>
    <row r="4604" spans="2:5" x14ac:dyDescent="0.25">
      <c r="B4604"/>
      <c r="C4604"/>
      <c r="D4604"/>
      <c r="E4604"/>
    </row>
    <row r="4605" spans="2:5" x14ac:dyDescent="0.25">
      <c r="B4605"/>
      <c r="C4605"/>
      <c r="D4605"/>
      <c r="E4605"/>
    </row>
    <row r="4606" spans="2:5" x14ac:dyDescent="0.25">
      <c r="B4606"/>
      <c r="C4606"/>
      <c r="D4606"/>
      <c r="E4606"/>
    </row>
    <row r="4607" spans="2:5" x14ac:dyDescent="0.25">
      <c r="B4607"/>
      <c r="C4607"/>
      <c r="D4607"/>
      <c r="E4607"/>
    </row>
    <row r="4608" spans="2:5" x14ac:dyDescent="0.25">
      <c r="B4608"/>
      <c r="C4608"/>
      <c r="D4608"/>
      <c r="E4608"/>
    </row>
    <row r="4609" spans="2:5" x14ac:dyDescent="0.25">
      <c r="B4609"/>
      <c r="C4609"/>
      <c r="D4609"/>
      <c r="E4609"/>
    </row>
    <row r="4610" spans="2:5" x14ac:dyDescent="0.25">
      <c r="B4610"/>
      <c r="C4610"/>
      <c r="D4610"/>
      <c r="E4610"/>
    </row>
    <row r="4611" spans="2:5" x14ac:dyDescent="0.25">
      <c r="B4611"/>
      <c r="C4611"/>
      <c r="D4611"/>
      <c r="E4611"/>
    </row>
    <row r="4612" spans="2:5" x14ac:dyDescent="0.25">
      <c r="B4612"/>
      <c r="C4612"/>
      <c r="D4612"/>
      <c r="E4612"/>
    </row>
    <row r="4613" spans="2:5" x14ac:dyDescent="0.25">
      <c r="B4613"/>
      <c r="C4613"/>
      <c r="D4613"/>
      <c r="E4613"/>
    </row>
    <row r="4614" spans="2:5" x14ac:dyDescent="0.25">
      <c r="B4614"/>
      <c r="C4614"/>
      <c r="D4614"/>
      <c r="E4614"/>
    </row>
    <row r="4615" spans="2:5" x14ac:dyDescent="0.25">
      <c r="B4615"/>
      <c r="C4615"/>
      <c r="D4615"/>
      <c r="E4615"/>
    </row>
    <row r="4616" spans="2:5" x14ac:dyDescent="0.25">
      <c r="B4616"/>
      <c r="C4616"/>
      <c r="D4616"/>
      <c r="E4616"/>
    </row>
    <row r="4617" spans="2:5" x14ac:dyDescent="0.25">
      <c r="B4617"/>
      <c r="C4617"/>
      <c r="D4617"/>
      <c r="E4617"/>
    </row>
    <row r="4618" spans="2:5" x14ac:dyDescent="0.25">
      <c r="B4618"/>
      <c r="C4618"/>
      <c r="D4618"/>
      <c r="E4618"/>
    </row>
    <row r="4619" spans="2:5" x14ac:dyDescent="0.25">
      <c r="B4619"/>
      <c r="C4619"/>
      <c r="D4619"/>
      <c r="E4619"/>
    </row>
    <row r="4620" spans="2:5" x14ac:dyDescent="0.25">
      <c r="B4620"/>
      <c r="C4620"/>
      <c r="D4620"/>
      <c r="E4620"/>
    </row>
    <row r="4621" spans="2:5" x14ac:dyDescent="0.25">
      <c r="B4621"/>
      <c r="C4621"/>
      <c r="D4621"/>
      <c r="E4621"/>
    </row>
    <row r="4622" spans="2:5" x14ac:dyDescent="0.25">
      <c r="B4622"/>
      <c r="C4622"/>
      <c r="D4622"/>
      <c r="E4622"/>
    </row>
    <row r="4623" spans="2:5" x14ac:dyDescent="0.25">
      <c r="B4623"/>
      <c r="C4623"/>
      <c r="D4623"/>
      <c r="E4623"/>
    </row>
    <row r="4624" spans="2:5" x14ac:dyDescent="0.25">
      <c r="B4624"/>
      <c r="C4624"/>
      <c r="D4624"/>
      <c r="E4624"/>
    </row>
    <row r="4625" spans="2:5" x14ac:dyDescent="0.25">
      <c r="B4625"/>
      <c r="C4625"/>
      <c r="D4625"/>
      <c r="E4625"/>
    </row>
    <row r="4626" spans="2:5" x14ac:dyDescent="0.25">
      <c r="B4626"/>
      <c r="C4626"/>
      <c r="D4626"/>
      <c r="E4626"/>
    </row>
    <row r="4627" spans="2:5" x14ac:dyDescent="0.25">
      <c r="B4627"/>
      <c r="C4627"/>
      <c r="D4627"/>
      <c r="E4627"/>
    </row>
    <row r="4628" spans="2:5" x14ac:dyDescent="0.25">
      <c r="B4628"/>
      <c r="C4628"/>
      <c r="D4628"/>
      <c r="E4628"/>
    </row>
    <row r="4629" spans="2:5" x14ac:dyDescent="0.25">
      <c r="B4629"/>
      <c r="C4629"/>
      <c r="D4629"/>
      <c r="E4629"/>
    </row>
    <row r="4630" spans="2:5" x14ac:dyDescent="0.25">
      <c r="B4630"/>
      <c r="C4630"/>
      <c r="D4630"/>
      <c r="E4630"/>
    </row>
    <row r="4631" spans="2:5" x14ac:dyDescent="0.25">
      <c r="B4631"/>
      <c r="C4631"/>
      <c r="D4631"/>
      <c r="E4631"/>
    </row>
    <row r="4632" spans="2:5" x14ac:dyDescent="0.25">
      <c r="B4632"/>
      <c r="C4632"/>
      <c r="D4632"/>
      <c r="E4632"/>
    </row>
    <row r="4633" spans="2:5" x14ac:dyDescent="0.25">
      <c r="B4633"/>
      <c r="C4633"/>
      <c r="D4633"/>
      <c r="E4633"/>
    </row>
    <row r="4634" spans="2:5" x14ac:dyDescent="0.25">
      <c r="B4634"/>
      <c r="C4634"/>
      <c r="D4634"/>
      <c r="E4634"/>
    </row>
    <row r="4635" spans="2:5" x14ac:dyDescent="0.25">
      <c r="B4635"/>
      <c r="C4635"/>
      <c r="D4635"/>
      <c r="E4635"/>
    </row>
    <row r="4636" spans="2:5" x14ac:dyDescent="0.25">
      <c r="B4636"/>
      <c r="C4636"/>
      <c r="D4636"/>
      <c r="E4636"/>
    </row>
    <row r="4637" spans="2:5" x14ac:dyDescent="0.25">
      <c r="B4637"/>
      <c r="C4637"/>
      <c r="D4637"/>
      <c r="E4637"/>
    </row>
    <row r="4638" spans="2:5" x14ac:dyDescent="0.25">
      <c r="B4638"/>
      <c r="C4638"/>
      <c r="D4638"/>
      <c r="E4638"/>
    </row>
    <row r="4639" spans="2:5" x14ac:dyDescent="0.25">
      <c r="B4639"/>
      <c r="C4639"/>
      <c r="D4639"/>
      <c r="E4639"/>
    </row>
    <row r="4640" spans="2:5" x14ac:dyDescent="0.25">
      <c r="B4640"/>
      <c r="C4640"/>
      <c r="D4640"/>
      <c r="E4640"/>
    </row>
    <row r="4641" spans="2:5" x14ac:dyDescent="0.25">
      <c r="B4641"/>
      <c r="C4641"/>
      <c r="D4641"/>
      <c r="E4641"/>
    </row>
    <row r="4642" spans="2:5" x14ac:dyDescent="0.25">
      <c r="B4642"/>
      <c r="C4642"/>
      <c r="D4642"/>
      <c r="E4642"/>
    </row>
    <row r="4643" spans="2:5" x14ac:dyDescent="0.25">
      <c r="B4643"/>
      <c r="C4643"/>
      <c r="D4643"/>
      <c r="E4643"/>
    </row>
    <row r="4644" spans="2:5" x14ac:dyDescent="0.25">
      <c r="B4644"/>
      <c r="C4644"/>
      <c r="D4644"/>
      <c r="E4644"/>
    </row>
    <row r="4645" spans="2:5" x14ac:dyDescent="0.25">
      <c r="B4645"/>
      <c r="C4645"/>
      <c r="D4645"/>
      <c r="E4645"/>
    </row>
    <row r="4646" spans="2:5" x14ac:dyDescent="0.25">
      <c r="B4646"/>
      <c r="C4646"/>
      <c r="D4646"/>
      <c r="E4646"/>
    </row>
    <row r="4647" spans="2:5" x14ac:dyDescent="0.25">
      <c r="B4647"/>
      <c r="C4647"/>
      <c r="D4647"/>
      <c r="E4647"/>
    </row>
    <row r="4648" spans="2:5" x14ac:dyDescent="0.25">
      <c r="B4648"/>
      <c r="C4648"/>
      <c r="D4648"/>
      <c r="E4648"/>
    </row>
    <row r="4649" spans="2:5" x14ac:dyDescent="0.25">
      <c r="B4649"/>
      <c r="C4649"/>
      <c r="D4649"/>
      <c r="E4649"/>
    </row>
    <row r="4650" spans="2:5" x14ac:dyDescent="0.25">
      <c r="B4650"/>
      <c r="C4650"/>
      <c r="D4650"/>
      <c r="E4650"/>
    </row>
    <row r="4651" spans="2:5" x14ac:dyDescent="0.25">
      <c r="B4651"/>
      <c r="C4651"/>
      <c r="D4651"/>
      <c r="E4651"/>
    </row>
    <row r="4652" spans="2:5" x14ac:dyDescent="0.25">
      <c r="B4652"/>
      <c r="C4652"/>
      <c r="D4652"/>
      <c r="E4652"/>
    </row>
    <row r="4653" spans="2:5" x14ac:dyDescent="0.25">
      <c r="B4653"/>
      <c r="C4653"/>
      <c r="D4653"/>
      <c r="E4653"/>
    </row>
    <row r="4654" spans="2:5" x14ac:dyDescent="0.25">
      <c r="B4654"/>
      <c r="C4654"/>
      <c r="D4654"/>
      <c r="E4654"/>
    </row>
    <row r="4655" spans="2:5" x14ac:dyDescent="0.25">
      <c r="B4655"/>
      <c r="C4655"/>
      <c r="D4655"/>
      <c r="E4655"/>
    </row>
    <row r="4656" spans="2:5" x14ac:dyDescent="0.25">
      <c r="B4656"/>
      <c r="C4656"/>
      <c r="D4656"/>
      <c r="E4656"/>
    </row>
    <row r="4657" spans="2:5" x14ac:dyDescent="0.25">
      <c r="B4657"/>
      <c r="C4657"/>
      <c r="D4657"/>
      <c r="E4657"/>
    </row>
    <row r="4658" spans="2:5" x14ac:dyDescent="0.25">
      <c r="B4658"/>
      <c r="C4658"/>
      <c r="D4658"/>
      <c r="E4658"/>
    </row>
    <row r="4659" spans="2:5" x14ac:dyDescent="0.25">
      <c r="B4659"/>
      <c r="C4659"/>
      <c r="D4659"/>
      <c r="E4659"/>
    </row>
    <row r="4660" spans="2:5" x14ac:dyDescent="0.25">
      <c r="B4660"/>
      <c r="C4660"/>
      <c r="D4660"/>
      <c r="E4660"/>
    </row>
    <row r="4661" spans="2:5" x14ac:dyDescent="0.25">
      <c r="B4661"/>
      <c r="C4661"/>
      <c r="D4661"/>
      <c r="E4661"/>
    </row>
    <row r="4662" spans="2:5" x14ac:dyDescent="0.25">
      <c r="B4662"/>
      <c r="C4662"/>
      <c r="D4662"/>
      <c r="E4662"/>
    </row>
    <row r="4663" spans="2:5" x14ac:dyDescent="0.25">
      <c r="B4663"/>
      <c r="C4663"/>
      <c r="D4663"/>
      <c r="E4663"/>
    </row>
    <row r="4664" spans="2:5" x14ac:dyDescent="0.25">
      <c r="B4664"/>
      <c r="C4664"/>
      <c r="D4664"/>
      <c r="E4664"/>
    </row>
    <row r="4665" spans="2:5" x14ac:dyDescent="0.25">
      <c r="B4665"/>
      <c r="C4665"/>
      <c r="D4665"/>
      <c r="E4665"/>
    </row>
    <row r="4666" spans="2:5" x14ac:dyDescent="0.25">
      <c r="B4666"/>
      <c r="C4666"/>
      <c r="D4666"/>
      <c r="E4666"/>
    </row>
    <row r="4667" spans="2:5" x14ac:dyDescent="0.25">
      <c r="B4667"/>
      <c r="C4667"/>
      <c r="D4667"/>
      <c r="E4667"/>
    </row>
    <row r="4668" spans="2:5" x14ac:dyDescent="0.25">
      <c r="B4668"/>
      <c r="C4668"/>
      <c r="D4668"/>
      <c r="E4668"/>
    </row>
    <row r="4669" spans="2:5" x14ac:dyDescent="0.25">
      <c r="B4669"/>
      <c r="C4669"/>
      <c r="D4669"/>
      <c r="E4669"/>
    </row>
    <row r="4670" spans="2:5" x14ac:dyDescent="0.25">
      <c r="B4670"/>
      <c r="C4670"/>
      <c r="D4670"/>
      <c r="E4670"/>
    </row>
    <row r="4671" spans="2:5" x14ac:dyDescent="0.25">
      <c r="B4671"/>
      <c r="C4671"/>
      <c r="D4671"/>
      <c r="E4671"/>
    </row>
    <row r="4672" spans="2:5" x14ac:dyDescent="0.25">
      <c r="B4672"/>
      <c r="C4672"/>
      <c r="D4672"/>
      <c r="E4672"/>
    </row>
    <row r="4673" spans="2:5" x14ac:dyDescent="0.25">
      <c r="B4673"/>
      <c r="C4673"/>
      <c r="D4673"/>
      <c r="E4673"/>
    </row>
    <row r="4674" spans="2:5" x14ac:dyDescent="0.25">
      <c r="B4674"/>
      <c r="C4674"/>
      <c r="D4674"/>
      <c r="E4674"/>
    </row>
    <row r="4675" spans="2:5" x14ac:dyDescent="0.25">
      <c r="B4675"/>
      <c r="C4675"/>
      <c r="D4675"/>
      <c r="E4675"/>
    </row>
    <row r="4676" spans="2:5" x14ac:dyDescent="0.25">
      <c r="B4676"/>
      <c r="C4676"/>
      <c r="D4676"/>
      <c r="E4676"/>
    </row>
    <row r="4677" spans="2:5" x14ac:dyDescent="0.25">
      <c r="B4677"/>
      <c r="C4677"/>
      <c r="D4677"/>
      <c r="E4677"/>
    </row>
    <row r="4678" spans="2:5" x14ac:dyDescent="0.25">
      <c r="B4678"/>
      <c r="C4678"/>
      <c r="D4678"/>
      <c r="E4678"/>
    </row>
    <row r="4679" spans="2:5" x14ac:dyDescent="0.25">
      <c r="B4679"/>
      <c r="C4679"/>
      <c r="D4679"/>
      <c r="E4679"/>
    </row>
    <row r="4680" spans="2:5" x14ac:dyDescent="0.25">
      <c r="B4680"/>
      <c r="C4680"/>
      <c r="D4680"/>
      <c r="E4680"/>
    </row>
    <row r="4681" spans="2:5" x14ac:dyDescent="0.25">
      <c r="B4681"/>
      <c r="C4681"/>
      <c r="D4681"/>
      <c r="E4681"/>
    </row>
    <row r="4682" spans="2:5" x14ac:dyDescent="0.25">
      <c r="B4682"/>
      <c r="C4682"/>
      <c r="D4682"/>
      <c r="E4682"/>
    </row>
    <row r="4683" spans="2:5" x14ac:dyDescent="0.25">
      <c r="B4683"/>
      <c r="C4683"/>
      <c r="D4683"/>
      <c r="E4683"/>
    </row>
    <row r="4684" spans="2:5" x14ac:dyDescent="0.25">
      <c r="B4684"/>
      <c r="C4684"/>
      <c r="D4684"/>
      <c r="E4684"/>
    </row>
    <row r="4685" spans="2:5" x14ac:dyDescent="0.25">
      <c r="B4685"/>
      <c r="C4685"/>
      <c r="D4685"/>
      <c r="E4685"/>
    </row>
    <row r="4686" spans="2:5" x14ac:dyDescent="0.25">
      <c r="B4686"/>
      <c r="C4686"/>
      <c r="D4686"/>
      <c r="E4686"/>
    </row>
    <row r="4687" spans="2:5" x14ac:dyDescent="0.25">
      <c r="B4687"/>
      <c r="C4687"/>
      <c r="D4687"/>
      <c r="E4687"/>
    </row>
    <row r="4688" spans="2:5" x14ac:dyDescent="0.25">
      <c r="B4688"/>
      <c r="C4688"/>
      <c r="D4688"/>
      <c r="E4688"/>
    </row>
    <row r="4689" spans="2:5" x14ac:dyDescent="0.25">
      <c r="B4689"/>
      <c r="C4689"/>
      <c r="D4689"/>
      <c r="E4689"/>
    </row>
    <row r="4690" spans="2:5" x14ac:dyDescent="0.25">
      <c r="B4690"/>
      <c r="C4690"/>
      <c r="D4690"/>
      <c r="E4690"/>
    </row>
    <row r="4691" spans="2:5" x14ac:dyDescent="0.25">
      <c r="B4691"/>
      <c r="C4691"/>
      <c r="D4691"/>
      <c r="E4691"/>
    </row>
    <row r="4692" spans="2:5" x14ac:dyDescent="0.25">
      <c r="B4692"/>
      <c r="C4692"/>
      <c r="D4692"/>
      <c r="E4692"/>
    </row>
    <row r="4693" spans="2:5" x14ac:dyDescent="0.25">
      <c r="B4693"/>
      <c r="C4693"/>
      <c r="D4693"/>
      <c r="E4693"/>
    </row>
    <row r="4694" spans="2:5" x14ac:dyDescent="0.25">
      <c r="B4694"/>
      <c r="C4694"/>
      <c r="D4694"/>
      <c r="E4694"/>
    </row>
    <row r="4695" spans="2:5" x14ac:dyDescent="0.25">
      <c r="B4695"/>
      <c r="C4695"/>
      <c r="D4695"/>
      <c r="E4695"/>
    </row>
    <row r="4696" spans="2:5" x14ac:dyDescent="0.25">
      <c r="B4696"/>
      <c r="C4696"/>
      <c r="D4696"/>
      <c r="E4696"/>
    </row>
    <row r="4697" spans="2:5" x14ac:dyDescent="0.25">
      <c r="B4697"/>
      <c r="C4697"/>
      <c r="D4697"/>
      <c r="E4697"/>
    </row>
    <row r="4698" spans="2:5" x14ac:dyDescent="0.25">
      <c r="B4698"/>
      <c r="C4698"/>
      <c r="D4698"/>
      <c r="E4698"/>
    </row>
    <row r="4699" spans="2:5" x14ac:dyDescent="0.25">
      <c r="B4699"/>
      <c r="C4699"/>
      <c r="D4699"/>
      <c r="E4699"/>
    </row>
    <row r="4700" spans="2:5" x14ac:dyDescent="0.25">
      <c r="B4700"/>
      <c r="C4700"/>
      <c r="D4700"/>
      <c r="E4700"/>
    </row>
    <row r="4701" spans="2:5" x14ac:dyDescent="0.25">
      <c r="B4701"/>
      <c r="C4701"/>
      <c r="D4701"/>
      <c r="E4701"/>
    </row>
    <row r="4702" spans="2:5" x14ac:dyDescent="0.25">
      <c r="B4702"/>
      <c r="C4702"/>
      <c r="D4702"/>
      <c r="E4702"/>
    </row>
    <row r="4703" spans="2:5" x14ac:dyDescent="0.25">
      <c r="B4703"/>
      <c r="C4703"/>
      <c r="D4703"/>
      <c r="E4703"/>
    </row>
    <row r="4704" spans="2:5" x14ac:dyDescent="0.25">
      <c r="B4704"/>
      <c r="C4704"/>
      <c r="D4704"/>
      <c r="E4704"/>
    </row>
    <row r="4705" spans="2:5" x14ac:dyDescent="0.25">
      <c r="B4705"/>
      <c r="C4705"/>
      <c r="D4705"/>
      <c r="E4705"/>
    </row>
    <row r="4706" spans="2:5" x14ac:dyDescent="0.25">
      <c r="B4706"/>
      <c r="C4706"/>
      <c r="D4706"/>
      <c r="E4706"/>
    </row>
    <row r="4707" spans="2:5" x14ac:dyDescent="0.25">
      <c r="B4707"/>
      <c r="C4707"/>
      <c r="D4707"/>
      <c r="E4707"/>
    </row>
    <row r="4708" spans="2:5" x14ac:dyDescent="0.25">
      <c r="B4708"/>
      <c r="C4708"/>
      <c r="D4708"/>
      <c r="E4708"/>
    </row>
    <row r="4709" spans="2:5" x14ac:dyDescent="0.25">
      <c r="B4709"/>
      <c r="C4709"/>
      <c r="D4709"/>
      <c r="E4709"/>
    </row>
    <row r="4710" spans="2:5" x14ac:dyDescent="0.25">
      <c r="B4710"/>
      <c r="C4710"/>
      <c r="D4710"/>
      <c r="E4710"/>
    </row>
    <row r="4711" spans="2:5" x14ac:dyDescent="0.25">
      <c r="B4711"/>
      <c r="C4711"/>
      <c r="D4711"/>
      <c r="E4711"/>
    </row>
    <row r="4712" spans="2:5" x14ac:dyDescent="0.25">
      <c r="B4712"/>
      <c r="C4712"/>
      <c r="D4712"/>
      <c r="E4712"/>
    </row>
    <row r="4713" spans="2:5" x14ac:dyDescent="0.25">
      <c r="B4713"/>
      <c r="C4713"/>
      <c r="D4713"/>
      <c r="E4713"/>
    </row>
    <row r="4714" spans="2:5" x14ac:dyDescent="0.25">
      <c r="B4714"/>
      <c r="C4714"/>
      <c r="D4714"/>
      <c r="E4714"/>
    </row>
    <row r="4715" spans="2:5" x14ac:dyDescent="0.25">
      <c r="B4715"/>
      <c r="C4715"/>
      <c r="D4715"/>
      <c r="E4715"/>
    </row>
    <row r="4716" spans="2:5" x14ac:dyDescent="0.25">
      <c r="B4716"/>
      <c r="C4716"/>
      <c r="D4716"/>
      <c r="E4716"/>
    </row>
    <row r="4717" spans="2:5" x14ac:dyDescent="0.25">
      <c r="B4717"/>
      <c r="C4717"/>
      <c r="D4717"/>
      <c r="E4717"/>
    </row>
    <row r="4718" spans="2:5" x14ac:dyDescent="0.25">
      <c r="B4718"/>
      <c r="C4718"/>
      <c r="D4718"/>
      <c r="E4718"/>
    </row>
    <row r="4719" spans="2:5" x14ac:dyDescent="0.25">
      <c r="B4719"/>
      <c r="C4719"/>
      <c r="D4719"/>
      <c r="E4719"/>
    </row>
    <row r="4720" spans="2:5" x14ac:dyDescent="0.25">
      <c r="B4720"/>
      <c r="C4720"/>
      <c r="D4720"/>
      <c r="E4720"/>
    </row>
    <row r="4721" spans="2:5" x14ac:dyDescent="0.25">
      <c r="B4721"/>
      <c r="C4721"/>
      <c r="D4721"/>
      <c r="E4721"/>
    </row>
    <row r="4722" spans="2:5" x14ac:dyDescent="0.25">
      <c r="B4722"/>
      <c r="C4722"/>
      <c r="D4722"/>
      <c r="E4722"/>
    </row>
    <row r="4723" spans="2:5" x14ac:dyDescent="0.25">
      <c r="B4723"/>
      <c r="C4723"/>
      <c r="D4723"/>
      <c r="E4723"/>
    </row>
    <row r="4724" spans="2:5" x14ac:dyDescent="0.25">
      <c r="B4724"/>
      <c r="C4724"/>
      <c r="D4724"/>
      <c r="E4724"/>
    </row>
    <row r="4725" spans="2:5" x14ac:dyDescent="0.25">
      <c r="B4725"/>
      <c r="C4725"/>
      <c r="D4725"/>
      <c r="E4725"/>
    </row>
    <row r="4726" spans="2:5" x14ac:dyDescent="0.25">
      <c r="B4726"/>
      <c r="C4726"/>
      <c r="D4726"/>
      <c r="E4726"/>
    </row>
    <row r="4727" spans="2:5" x14ac:dyDescent="0.25">
      <c r="B4727"/>
      <c r="C4727"/>
      <c r="D4727"/>
      <c r="E4727"/>
    </row>
    <row r="4728" spans="2:5" x14ac:dyDescent="0.25">
      <c r="B4728"/>
      <c r="C4728"/>
      <c r="D4728"/>
      <c r="E4728"/>
    </row>
    <row r="4729" spans="2:5" x14ac:dyDescent="0.25">
      <c r="B4729"/>
      <c r="C4729"/>
      <c r="D4729"/>
      <c r="E4729"/>
    </row>
    <row r="4730" spans="2:5" x14ac:dyDescent="0.25">
      <c r="B4730"/>
      <c r="C4730"/>
      <c r="D4730"/>
      <c r="E4730"/>
    </row>
    <row r="4731" spans="2:5" x14ac:dyDescent="0.25">
      <c r="B4731"/>
      <c r="C4731"/>
      <c r="D4731"/>
      <c r="E4731"/>
    </row>
    <row r="4732" spans="2:5" x14ac:dyDescent="0.25">
      <c r="B4732"/>
      <c r="C4732"/>
      <c r="D4732"/>
      <c r="E4732"/>
    </row>
    <row r="4733" spans="2:5" x14ac:dyDescent="0.25">
      <c r="B4733"/>
      <c r="C4733"/>
      <c r="D4733"/>
      <c r="E4733"/>
    </row>
    <row r="4734" spans="2:5" x14ac:dyDescent="0.25">
      <c r="B4734"/>
      <c r="C4734"/>
      <c r="D4734"/>
      <c r="E4734"/>
    </row>
    <row r="4735" spans="2:5" x14ac:dyDescent="0.25">
      <c r="B4735"/>
      <c r="C4735"/>
      <c r="D4735"/>
      <c r="E4735"/>
    </row>
    <row r="4736" spans="2:5" x14ac:dyDescent="0.25">
      <c r="B4736"/>
      <c r="C4736"/>
      <c r="D4736"/>
      <c r="E4736"/>
    </row>
    <row r="4737" spans="2:5" x14ac:dyDescent="0.25">
      <c r="B4737"/>
      <c r="C4737"/>
      <c r="D4737"/>
      <c r="E4737"/>
    </row>
    <row r="4738" spans="2:5" x14ac:dyDescent="0.25">
      <c r="B4738"/>
      <c r="C4738"/>
      <c r="D4738"/>
      <c r="E4738"/>
    </row>
    <row r="4739" spans="2:5" x14ac:dyDescent="0.25">
      <c r="B4739"/>
      <c r="C4739"/>
      <c r="D4739"/>
      <c r="E4739"/>
    </row>
    <row r="4740" spans="2:5" x14ac:dyDescent="0.25">
      <c r="B4740"/>
      <c r="C4740"/>
      <c r="D4740"/>
      <c r="E4740"/>
    </row>
    <row r="4741" spans="2:5" x14ac:dyDescent="0.25">
      <c r="B4741"/>
      <c r="C4741"/>
      <c r="D4741"/>
      <c r="E4741"/>
    </row>
    <row r="4742" spans="2:5" x14ac:dyDescent="0.25">
      <c r="B4742"/>
      <c r="C4742"/>
      <c r="D4742"/>
      <c r="E4742"/>
    </row>
    <row r="4743" spans="2:5" x14ac:dyDescent="0.25">
      <c r="B4743"/>
      <c r="C4743"/>
      <c r="D4743"/>
      <c r="E4743"/>
    </row>
    <row r="4744" spans="2:5" x14ac:dyDescent="0.25">
      <c r="B4744"/>
      <c r="C4744"/>
      <c r="D4744"/>
      <c r="E4744"/>
    </row>
    <row r="4745" spans="2:5" x14ac:dyDescent="0.25">
      <c r="B4745"/>
      <c r="C4745"/>
      <c r="D4745"/>
      <c r="E4745"/>
    </row>
    <row r="4746" spans="2:5" x14ac:dyDescent="0.25">
      <c r="B4746"/>
      <c r="C4746"/>
      <c r="D4746"/>
      <c r="E4746"/>
    </row>
    <row r="4747" spans="2:5" x14ac:dyDescent="0.25">
      <c r="B4747"/>
      <c r="C4747"/>
      <c r="D4747"/>
      <c r="E4747"/>
    </row>
    <row r="4748" spans="2:5" x14ac:dyDescent="0.25">
      <c r="B4748"/>
      <c r="C4748"/>
      <c r="D4748"/>
      <c r="E4748"/>
    </row>
    <row r="4749" spans="2:5" x14ac:dyDescent="0.25">
      <c r="B4749"/>
      <c r="C4749"/>
      <c r="D4749"/>
      <c r="E4749"/>
    </row>
    <row r="4750" spans="2:5" x14ac:dyDescent="0.25">
      <c r="B4750"/>
      <c r="C4750"/>
      <c r="D4750"/>
      <c r="E4750"/>
    </row>
    <row r="4751" spans="2:5" x14ac:dyDescent="0.25">
      <c r="B4751"/>
      <c r="C4751"/>
      <c r="D4751"/>
      <c r="E4751"/>
    </row>
    <row r="4752" spans="2:5" x14ac:dyDescent="0.25">
      <c r="B4752"/>
      <c r="C4752"/>
      <c r="D4752"/>
      <c r="E4752"/>
    </row>
    <row r="4753" spans="2:5" x14ac:dyDescent="0.25">
      <c r="B4753"/>
      <c r="C4753"/>
      <c r="D4753"/>
      <c r="E4753"/>
    </row>
    <row r="4754" spans="2:5" x14ac:dyDescent="0.25">
      <c r="B4754"/>
      <c r="C4754"/>
      <c r="D4754"/>
      <c r="E4754"/>
    </row>
    <row r="4755" spans="2:5" x14ac:dyDescent="0.25">
      <c r="B4755"/>
      <c r="C4755"/>
      <c r="D4755"/>
      <c r="E4755"/>
    </row>
    <row r="4756" spans="2:5" x14ac:dyDescent="0.25">
      <c r="B4756"/>
      <c r="C4756"/>
      <c r="D4756"/>
      <c r="E4756"/>
    </row>
    <row r="4757" spans="2:5" x14ac:dyDescent="0.25">
      <c r="B4757"/>
      <c r="C4757"/>
      <c r="D4757"/>
      <c r="E4757"/>
    </row>
    <row r="4758" spans="2:5" x14ac:dyDescent="0.25">
      <c r="B4758"/>
      <c r="C4758"/>
      <c r="D4758"/>
      <c r="E4758"/>
    </row>
    <row r="4759" spans="2:5" x14ac:dyDescent="0.25">
      <c r="B4759"/>
      <c r="C4759"/>
      <c r="D4759"/>
      <c r="E4759"/>
    </row>
    <row r="4760" spans="2:5" x14ac:dyDescent="0.25">
      <c r="B4760"/>
      <c r="C4760"/>
      <c r="D4760"/>
      <c r="E4760"/>
    </row>
    <row r="4761" spans="2:5" x14ac:dyDescent="0.25">
      <c r="B4761"/>
      <c r="C4761"/>
      <c r="D4761"/>
      <c r="E4761"/>
    </row>
    <row r="4762" spans="2:5" x14ac:dyDescent="0.25">
      <c r="B4762"/>
      <c r="C4762"/>
      <c r="D4762"/>
      <c r="E4762"/>
    </row>
    <row r="4763" spans="2:5" x14ac:dyDescent="0.25">
      <c r="B4763"/>
      <c r="C4763"/>
      <c r="D4763"/>
      <c r="E4763"/>
    </row>
    <row r="4764" spans="2:5" x14ac:dyDescent="0.25">
      <c r="B4764"/>
      <c r="C4764"/>
      <c r="D4764"/>
      <c r="E4764"/>
    </row>
    <row r="4765" spans="2:5" x14ac:dyDescent="0.25">
      <c r="B4765"/>
      <c r="C4765"/>
      <c r="D4765"/>
      <c r="E4765"/>
    </row>
    <row r="4766" spans="2:5" x14ac:dyDescent="0.25">
      <c r="B4766"/>
      <c r="C4766"/>
      <c r="D4766"/>
      <c r="E4766"/>
    </row>
    <row r="4767" spans="2:5" x14ac:dyDescent="0.25">
      <c r="B4767"/>
      <c r="C4767"/>
      <c r="D4767"/>
      <c r="E4767"/>
    </row>
    <row r="4768" spans="2:5" x14ac:dyDescent="0.25">
      <c r="B4768"/>
      <c r="C4768"/>
      <c r="D4768"/>
      <c r="E4768"/>
    </row>
    <row r="4769" spans="2:5" x14ac:dyDescent="0.25">
      <c r="B4769"/>
      <c r="C4769"/>
      <c r="D4769"/>
      <c r="E4769"/>
    </row>
    <row r="4770" spans="2:5" x14ac:dyDescent="0.25">
      <c r="B4770"/>
      <c r="C4770"/>
      <c r="D4770"/>
      <c r="E4770"/>
    </row>
    <row r="4771" spans="2:5" x14ac:dyDescent="0.25">
      <c r="B4771"/>
      <c r="C4771"/>
      <c r="D4771"/>
      <c r="E4771"/>
    </row>
    <row r="4772" spans="2:5" x14ac:dyDescent="0.25">
      <c r="B4772"/>
      <c r="C4772"/>
      <c r="D4772"/>
      <c r="E4772"/>
    </row>
    <row r="4773" spans="2:5" x14ac:dyDescent="0.25">
      <c r="B4773"/>
      <c r="C4773"/>
      <c r="D4773"/>
      <c r="E4773"/>
    </row>
    <row r="4774" spans="2:5" x14ac:dyDescent="0.25">
      <c r="B4774"/>
      <c r="C4774"/>
      <c r="D4774"/>
      <c r="E4774"/>
    </row>
    <row r="4775" spans="2:5" x14ac:dyDescent="0.25">
      <c r="B4775"/>
      <c r="C4775"/>
      <c r="D4775"/>
      <c r="E4775"/>
    </row>
    <row r="4776" spans="2:5" x14ac:dyDescent="0.25">
      <c r="B4776"/>
      <c r="C4776"/>
      <c r="D4776"/>
      <c r="E4776"/>
    </row>
    <row r="4777" spans="2:5" x14ac:dyDescent="0.25">
      <c r="B4777"/>
      <c r="C4777"/>
      <c r="D4777"/>
      <c r="E4777"/>
    </row>
    <row r="4778" spans="2:5" x14ac:dyDescent="0.25">
      <c r="B4778"/>
      <c r="C4778"/>
      <c r="D4778"/>
      <c r="E4778"/>
    </row>
    <row r="4779" spans="2:5" x14ac:dyDescent="0.25">
      <c r="B4779"/>
      <c r="C4779"/>
      <c r="D4779"/>
      <c r="E4779"/>
    </row>
    <row r="4780" spans="2:5" x14ac:dyDescent="0.25">
      <c r="B4780"/>
      <c r="C4780"/>
      <c r="D4780"/>
      <c r="E4780"/>
    </row>
    <row r="4781" spans="2:5" x14ac:dyDescent="0.25">
      <c r="B4781"/>
      <c r="C4781"/>
      <c r="D4781"/>
      <c r="E4781"/>
    </row>
    <row r="4782" spans="2:5" x14ac:dyDescent="0.25">
      <c r="B4782"/>
      <c r="C4782"/>
      <c r="D4782"/>
      <c r="E4782"/>
    </row>
    <row r="4783" spans="2:5" x14ac:dyDescent="0.25">
      <c r="B4783"/>
      <c r="C4783"/>
      <c r="D4783"/>
      <c r="E4783"/>
    </row>
    <row r="4784" spans="2:5" x14ac:dyDescent="0.25">
      <c r="B4784"/>
      <c r="C4784"/>
      <c r="D4784"/>
      <c r="E4784"/>
    </row>
    <row r="4785" spans="2:5" x14ac:dyDescent="0.25">
      <c r="B4785"/>
      <c r="C4785"/>
      <c r="D4785"/>
      <c r="E4785"/>
    </row>
    <row r="4786" spans="2:5" x14ac:dyDescent="0.25">
      <c r="B4786"/>
      <c r="C4786"/>
      <c r="D4786"/>
      <c r="E4786"/>
    </row>
    <row r="4787" spans="2:5" x14ac:dyDescent="0.25">
      <c r="B4787"/>
      <c r="C4787"/>
      <c r="D4787"/>
      <c r="E4787"/>
    </row>
    <row r="4788" spans="2:5" x14ac:dyDescent="0.25">
      <c r="B4788"/>
      <c r="C4788"/>
      <c r="D4788"/>
      <c r="E4788"/>
    </row>
    <row r="4789" spans="2:5" x14ac:dyDescent="0.25">
      <c r="B4789"/>
      <c r="C4789"/>
      <c r="D4789"/>
      <c r="E4789"/>
    </row>
    <row r="4790" spans="2:5" x14ac:dyDescent="0.25">
      <c r="B4790"/>
      <c r="C4790"/>
      <c r="D4790"/>
      <c r="E4790"/>
    </row>
    <row r="4791" spans="2:5" x14ac:dyDescent="0.25">
      <c r="B4791"/>
      <c r="C4791"/>
      <c r="D4791"/>
      <c r="E4791"/>
    </row>
    <row r="4792" spans="2:5" x14ac:dyDescent="0.25">
      <c r="B4792"/>
      <c r="C4792"/>
      <c r="D4792"/>
      <c r="E4792"/>
    </row>
    <row r="4793" spans="2:5" x14ac:dyDescent="0.25">
      <c r="B4793"/>
      <c r="C4793"/>
      <c r="D4793"/>
      <c r="E4793"/>
    </row>
    <row r="4794" spans="2:5" x14ac:dyDescent="0.25">
      <c r="B4794"/>
      <c r="C4794"/>
      <c r="D4794"/>
      <c r="E4794"/>
    </row>
    <row r="4795" spans="2:5" x14ac:dyDescent="0.25">
      <c r="B4795"/>
      <c r="C4795"/>
      <c r="D4795"/>
      <c r="E4795"/>
    </row>
    <row r="4796" spans="2:5" x14ac:dyDescent="0.25">
      <c r="B4796"/>
      <c r="C4796"/>
      <c r="D4796"/>
      <c r="E4796"/>
    </row>
    <row r="4797" spans="2:5" x14ac:dyDescent="0.25">
      <c r="B4797"/>
      <c r="C4797"/>
      <c r="D4797"/>
      <c r="E4797"/>
    </row>
    <row r="4798" spans="2:5" x14ac:dyDescent="0.25">
      <c r="B4798"/>
      <c r="C4798"/>
      <c r="D4798"/>
      <c r="E4798"/>
    </row>
    <row r="4799" spans="2:5" x14ac:dyDescent="0.25">
      <c r="B4799"/>
      <c r="C4799"/>
      <c r="D4799"/>
      <c r="E4799"/>
    </row>
    <row r="4800" spans="2:5" x14ac:dyDescent="0.25">
      <c r="B4800"/>
      <c r="C4800"/>
      <c r="D4800"/>
      <c r="E4800"/>
    </row>
    <row r="4801" spans="2:5" x14ac:dyDescent="0.25">
      <c r="B4801"/>
      <c r="C4801"/>
      <c r="D4801"/>
      <c r="E4801"/>
    </row>
    <row r="4802" spans="2:5" x14ac:dyDescent="0.25">
      <c r="B4802"/>
      <c r="C4802"/>
      <c r="D4802"/>
      <c r="E4802"/>
    </row>
    <row r="4803" spans="2:5" x14ac:dyDescent="0.25">
      <c r="B4803"/>
      <c r="C4803"/>
      <c r="D4803"/>
      <c r="E4803"/>
    </row>
    <row r="4804" spans="2:5" x14ac:dyDescent="0.25">
      <c r="B4804"/>
      <c r="C4804"/>
      <c r="D4804"/>
      <c r="E4804"/>
    </row>
    <row r="4805" spans="2:5" x14ac:dyDescent="0.25">
      <c r="B4805"/>
      <c r="C4805"/>
      <c r="D4805"/>
      <c r="E4805"/>
    </row>
    <row r="4806" spans="2:5" x14ac:dyDescent="0.25">
      <c r="B4806"/>
      <c r="C4806"/>
      <c r="D4806"/>
      <c r="E4806"/>
    </row>
    <row r="4807" spans="2:5" x14ac:dyDescent="0.25">
      <c r="B4807"/>
      <c r="C4807"/>
      <c r="D4807"/>
      <c r="E4807"/>
    </row>
    <row r="4808" spans="2:5" x14ac:dyDescent="0.25">
      <c r="B4808"/>
      <c r="C4808"/>
      <c r="D4808"/>
      <c r="E4808"/>
    </row>
    <row r="4809" spans="2:5" x14ac:dyDescent="0.25">
      <c r="B4809"/>
      <c r="C4809"/>
      <c r="D4809"/>
      <c r="E4809"/>
    </row>
    <row r="4810" spans="2:5" x14ac:dyDescent="0.25">
      <c r="B4810"/>
      <c r="C4810"/>
      <c r="D4810"/>
      <c r="E4810"/>
    </row>
    <row r="4811" spans="2:5" x14ac:dyDescent="0.25">
      <c r="B4811"/>
      <c r="C4811"/>
      <c r="D4811"/>
      <c r="E4811"/>
    </row>
    <row r="4812" spans="2:5" x14ac:dyDescent="0.25">
      <c r="B4812"/>
      <c r="C4812"/>
      <c r="D4812"/>
      <c r="E4812"/>
    </row>
    <row r="4813" spans="2:5" x14ac:dyDescent="0.25">
      <c r="B4813"/>
      <c r="C4813"/>
      <c r="D4813"/>
      <c r="E4813"/>
    </row>
    <row r="4814" spans="2:5" x14ac:dyDescent="0.25">
      <c r="B4814"/>
      <c r="C4814"/>
      <c r="D4814"/>
      <c r="E4814"/>
    </row>
    <row r="4815" spans="2:5" x14ac:dyDescent="0.25">
      <c r="B4815"/>
      <c r="C4815"/>
      <c r="D4815"/>
      <c r="E4815"/>
    </row>
    <row r="4816" spans="2:5" x14ac:dyDescent="0.25">
      <c r="B4816"/>
      <c r="C4816"/>
      <c r="D4816"/>
      <c r="E4816"/>
    </row>
    <row r="4817" spans="2:5" x14ac:dyDescent="0.25">
      <c r="B4817"/>
      <c r="C4817"/>
      <c r="D4817"/>
      <c r="E4817"/>
    </row>
    <row r="4818" spans="2:5" x14ac:dyDescent="0.25">
      <c r="B4818"/>
      <c r="C4818"/>
      <c r="D4818"/>
      <c r="E4818"/>
    </row>
    <row r="4819" spans="2:5" x14ac:dyDescent="0.25">
      <c r="B4819"/>
      <c r="C4819"/>
      <c r="D4819"/>
      <c r="E4819"/>
    </row>
    <row r="4820" spans="2:5" x14ac:dyDescent="0.25">
      <c r="B4820"/>
      <c r="C4820"/>
      <c r="D4820"/>
      <c r="E4820"/>
    </row>
    <row r="4821" spans="2:5" x14ac:dyDescent="0.25">
      <c r="B4821"/>
      <c r="C4821"/>
      <c r="D4821"/>
      <c r="E4821"/>
    </row>
    <row r="4822" spans="2:5" x14ac:dyDescent="0.25">
      <c r="B4822"/>
      <c r="C4822"/>
      <c r="D4822"/>
      <c r="E4822"/>
    </row>
    <row r="4823" spans="2:5" x14ac:dyDescent="0.25">
      <c r="B4823"/>
      <c r="C4823"/>
      <c r="D4823"/>
      <c r="E4823"/>
    </row>
    <row r="4824" spans="2:5" x14ac:dyDescent="0.25">
      <c r="B4824"/>
      <c r="C4824"/>
      <c r="D4824"/>
      <c r="E4824"/>
    </row>
    <row r="4825" spans="2:5" x14ac:dyDescent="0.25">
      <c r="B4825"/>
      <c r="C4825"/>
      <c r="D4825"/>
      <c r="E4825"/>
    </row>
    <row r="4826" spans="2:5" x14ac:dyDescent="0.25">
      <c r="B4826"/>
      <c r="C4826"/>
      <c r="D4826"/>
      <c r="E4826"/>
    </row>
    <row r="4827" spans="2:5" x14ac:dyDescent="0.25">
      <c r="B4827"/>
      <c r="C4827"/>
      <c r="D4827"/>
      <c r="E4827"/>
    </row>
    <row r="4828" spans="2:5" x14ac:dyDescent="0.25">
      <c r="B4828"/>
      <c r="C4828"/>
      <c r="D4828"/>
      <c r="E4828"/>
    </row>
    <row r="4829" spans="2:5" x14ac:dyDescent="0.25">
      <c r="B4829"/>
      <c r="C4829"/>
      <c r="D4829"/>
      <c r="E4829"/>
    </row>
    <row r="4830" spans="2:5" x14ac:dyDescent="0.25">
      <c r="B4830"/>
      <c r="C4830"/>
      <c r="D4830"/>
      <c r="E4830"/>
    </row>
    <row r="4831" spans="2:5" x14ac:dyDescent="0.25">
      <c r="B4831"/>
      <c r="C4831"/>
      <c r="D4831"/>
      <c r="E4831"/>
    </row>
    <row r="4832" spans="2:5" x14ac:dyDescent="0.25">
      <c r="B4832"/>
      <c r="C4832"/>
      <c r="D4832"/>
      <c r="E4832"/>
    </row>
    <row r="4833" spans="2:5" x14ac:dyDescent="0.25">
      <c r="B4833"/>
      <c r="C4833"/>
      <c r="D4833"/>
      <c r="E4833"/>
    </row>
    <row r="4834" spans="2:5" x14ac:dyDescent="0.25">
      <c r="B4834"/>
      <c r="C4834"/>
      <c r="D4834"/>
      <c r="E4834"/>
    </row>
    <row r="4835" spans="2:5" x14ac:dyDescent="0.25">
      <c r="B4835"/>
      <c r="C4835"/>
      <c r="D4835"/>
      <c r="E4835"/>
    </row>
    <row r="4836" spans="2:5" x14ac:dyDescent="0.25">
      <c r="B4836"/>
      <c r="C4836"/>
      <c r="D4836"/>
      <c r="E4836"/>
    </row>
    <row r="4837" spans="2:5" x14ac:dyDescent="0.25">
      <c r="B4837"/>
      <c r="C4837"/>
      <c r="D4837"/>
      <c r="E4837"/>
    </row>
    <row r="4838" spans="2:5" x14ac:dyDescent="0.25">
      <c r="B4838"/>
      <c r="C4838"/>
      <c r="D4838"/>
      <c r="E4838"/>
    </row>
    <row r="4839" spans="2:5" x14ac:dyDescent="0.25">
      <c r="B4839"/>
      <c r="C4839"/>
      <c r="D4839"/>
      <c r="E4839"/>
    </row>
    <row r="4840" spans="2:5" x14ac:dyDescent="0.25">
      <c r="B4840"/>
      <c r="C4840"/>
      <c r="D4840"/>
      <c r="E4840"/>
    </row>
    <row r="4841" spans="2:5" x14ac:dyDescent="0.25">
      <c r="B4841"/>
      <c r="C4841"/>
      <c r="D4841"/>
      <c r="E4841"/>
    </row>
    <row r="4842" spans="2:5" x14ac:dyDescent="0.25">
      <c r="B4842"/>
      <c r="C4842"/>
      <c r="D4842"/>
      <c r="E4842"/>
    </row>
    <row r="4843" spans="2:5" x14ac:dyDescent="0.25">
      <c r="B4843"/>
      <c r="C4843"/>
      <c r="D4843"/>
      <c r="E4843"/>
    </row>
    <row r="4844" spans="2:5" x14ac:dyDescent="0.25">
      <c r="B4844"/>
      <c r="C4844"/>
      <c r="D4844"/>
      <c r="E4844"/>
    </row>
    <row r="4845" spans="2:5" x14ac:dyDescent="0.25">
      <c r="B4845"/>
      <c r="C4845"/>
      <c r="D4845"/>
      <c r="E4845"/>
    </row>
    <row r="4846" spans="2:5" x14ac:dyDescent="0.25">
      <c r="B4846"/>
      <c r="C4846"/>
      <c r="D4846"/>
      <c r="E4846"/>
    </row>
    <row r="4847" spans="2:5" x14ac:dyDescent="0.25">
      <c r="B4847"/>
      <c r="C4847"/>
      <c r="D4847"/>
      <c r="E4847"/>
    </row>
    <row r="4848" spans="2:5" x14ac:dyDescent="0.25">
      <c r="B4848"/>
      <c r="C4848"/>
      <c r="D4848"/>
      <c r="E4848"/>
    </row>
    <row r="4849" spans="2:5" x14ac:dyDescent="0.25">
      <c r="B4849"/>
      <c r="C4849"/>
      <c r="D4849"/>
      <c r="E4849"/>
    </row>
    <row r="4850" spans="2:5" x14ac:dyDescent="0.25">
      <c r="B4850"/>
      <c r="C4850"/>
      <c r="D4850"/>
      <c r="E4850"/>
    </row>
    <row r="4851" spans="2:5" x14ac:dyDescent="0.25">
      <c r="B4851"/>
      <c r="C4851"/>
      <c r="D4851"/>
      <c r="E4851"/>
    </row>
    <row r="4852" spans="2:5" x14ac:dyDescent="0.25">
      <c r="B4852"/>
      <c r="C4852"/>
      <c r="D4852"/>
      <c r="E4852"/>
    </row>
    <row r="4853" spans="2:5" x14ac:dyDescent="0.25">
      <c r="B4853"/>
      <c r="C4853"/>
      <c r="D4853"/>
      <c r="E4853"/>
    </row>
    <row r="4854" spans="2:5" x14ac:dyDescent="0.25">
      <c r="B4854"/>
      <c r="C4854"/>
      <c r="D4854"/>
      <c r="E4854"/>
    </row>
    <row r="4855" spans="2:5" x14ac:dyDescent="0.25">
      <c r="B4855"/>
      <c r="C4855"/>
      <c r="D4855"/>
      <c r="E4855"/>
    </row>
    <row r="4856" spans="2:5" x14ac:dyDescent="0.25">
      <c r="B4856"/>
      <c r="C4856"/>
      <c r="D4856"/>
      <c r="E4856"/>
    </row>
    <row r="4857" spans="2:5" x14ac:dyDescent="0.25">
      <c r="B4857"/>
      <c r="C4857"/>
      <c r="D4857"/>
      <c r="E4857"/>
    </row>
    <row r="4858" spans="2:5" x14ac:dyDescent="0.25">
      <c r="B4858"/>
      <c r="C4858"/>
      <c r="D4858"/>
      <c r="E4858"/>
    </row>
    <row r="4859" spans="2:5" x14ac:dyDescent="0.25">
      <c r="B4859"/>
      <c r="C4859"/>
      <c r="D4859"/>
      <c r="E4859"/>
    </row>
    <row r="4860" spans="2:5" x14ac:dyDescent="0.25">
      <c r="B4860"/>
      <c r="C4860"/>
      <c r="D4860"/>
      <c r="E4860"/>
    </row>
    <row r="4861" spans="2:5" x14ac:dyDescent="0.25">
      <c r="B4861"/>
      <c r="C4861"/>
      <c r="D4861"/>
      <c r="E4861"/>
    </row>
    <row r="4862" spans="2:5" x14ac:dyDescent="0.25">
      <c r="B4862"/>
      <c r="C4862"/>
      <c r="D4862"/>
      <c r="E4862"/>
    </row>
    <row r="4863" spans="2:5" x14ac:dyDescent="0.25">
      <c r="B4863"/>
      <c r="C4863"/>
      <c r="D4863"/>
      <c r="E4863"/>
    </row>
    <row r="4864" spans="2:5" x14ac:dyDescent="0.25">
      <c r="B4864"/>
      <c r="C4864"/>
      <c r="D4864"/>
      <c r="E4864"/>
    </row>
    <row r="4865" spans="2:5" x14ac:dyDescent="0.25">
      <c r="B4865"/>
      <c r="C4865"/>
      <c r="D4865"/>
      <c r="E4865"/>
    </row>
    <row r="4866" spans="2:5" x14ac:dyDescent="0.25">
      <c r="B4866"/>
      <c r="C4866"/>
      <c r="D4866"/>
      <c r="E4866"/>
    </row>
    <row r="4867" spans="2:5" x14ac:dyDescent="0.25">
      <c r="B4867"/>
      <c r="C4867"/>
      <c r="D4867"/>
      <c r="E4867"/>
    </row>
    <row r="4868" spans="2:5" x14ac:dyDescent="0.25">
      <c r="B4868"/>
      <c r="C4868"/>
      <c r="D4868"/>
      <c r="E4868"/>
    </row>
    <row r="4869" spans="2:5" x14ac:dyDescent="0.25">
      <c r="B4869"/>
      <c r="C4869"/>
      <c r="D4869"/>
      <c r="E4869"/>
    </row>
    <row r="4870" spans="2:5" x14ac:dyDescent="0.25">
      <c r="B4870"/>
      <c r="C4870"/>
      <c r="D4870"/>
      <c r="E4870"/>
    </row>
    <row r="4871" spans="2:5" x14ac:dyDescent="0.25">
      <c r="B4871"/>
      <c r="C4871"/>
      <c r="D4871"/>
      <c r="E4871"/>
    </row>
    <row r="4872" spans="2:5" x14ac:dyDescent="0.25">
      <c r="B4872"/>
      <c r="C4872"/>
      <c r="D4872"/>
      <c r="E4872"/>
    </row>
    <row r="4873" spans="2:5" x14ac:dyDescent="0.25">
      <c r="B4873"/>
      <c r="C4873"/>
      <c r="D4873"/>
      <c r="E4873"/>
    </row>
    <row r="4874" spans="2:5" x14ac:dyDescent="0.25">
      <c r="B4874"/>
      <c r="C4874"/>
      <c r="D4874"/>
      <c r="E4874"/>
    </row>
    <row r="4875" spans="2:5" x14ac:dyDescent="0.25">
      <c r="B4875"/>
      <c r="C4875"/>
      <c r="D4875"/>
      <c r="E4875"/>
    </row>
    <row r="4876" spans="2:5" x14ac:dyDescent="0.25">
      <c r="B4876"/>
      <c r="C4876"/>
      <c r="D4876"/>
      <c r="E4876"/>
    </row>
    <row r="4877" spans="2:5" x14ac:dyDescent="0.25">
      <c r="B4877"/>
      <c r="C4877"/>
      <c r="D4877"/>
      <c r="E4877"/>
    </row>
    <row r="4878" spans="2:5" x14ac:dyDescent="0.25">
      <c r="B4878"/>
      <c r="C4878"/>
      <c r="D4878"/>
      <c r="E4878"/>
    </row>
    <row r="4879" spans="2:5" x14ac:dyDescent="0.25">
      <c r="B4879"/>
      <c r="C4879"/>
      <c r="D4879"/>
      <c r="E4879"/>
    </row>
    <row r="4880" spans="2:5" x14ac:dyDescent="0.25">
      <c r="B4880"/>
      <c r="C4880"/>
      <c r="D4880"/>
      <c r="E4880"/>
    </row>
    <row r="4881" spans="2:5" x14ac:dyDescent="0.25">
      <c r="B4881"/>
      <c r="C4881"/>
      <c r="D4881"/>
      <c r="E4881"/>
    </row>
    <row r="4882" spans="2:5" x14ac:dyDescent="0.25">
      <c r="B4882"/>
      <c r="C4882"/>
      <c r="D4882"/>
      <c r="E4882"/>
    </row>
    <row r="4883" spans="2:5" x14ac:dyDescent="0.25">
      <c r="B4883"/>
      <c r="C4883"/>
      <c r="D4883"/>
      <c r="E4883"/>
    </row>
    <row r="4884" spans="2:5" x14ac:dyDescent="0.25">
      <c r="B4884"/>
      <c r="C4884"/>
      <c r="D4884"/>
      <c r="E4884"/>
    </row>
    <row r="4885" spans="2:5" x14ac:dyDescent="0.25">
      <c r="B4885"/>
      <c r="C4885"/>
      <c r="D4885"/>
      <c r="E4885"/>
    </row>
    <row r="4886" spans="2:5" x14ac:dyDescent="0.25">
      <c r="B4886"/>
      <c r="C4886"/>
      <c r="D4886"/>
      <c r="E4886"/>
    </row>
    <row r="4887" spans="2:5" x14ac:dyDescent="0.25">
      <c r="B4887"/>
      <c r="C4887"/>
      <c r="D4887"/>
      <c r="E4887"/>
    </row>
    <row r="4888" spans="2:5" x14ac:dyDescent="0.25">
      <c r="B4888"/>
      <c r="C4888"/>
      <c r="D4888"/>
      <c r="E4888"/>
    </row>
    <row r="4889" spans="2:5" x14ac:dyDescent="0.25">
      <c r="B4889"/>
      <c r="C4889"/>
      <c r="D4889"/>
      <c r="E4889"/>
    </row>
    <row r="4890" spans="2:5" x14ac:dyDescent="0.25">
      <c r="B4890"/>
      <c r="C4890"/>
      <c r="D4890"/>
      <c r="E4890"/>
    </row>
    <row r="4891" spans="2:5" x14ac:dyDescent="0.25">
      <c r="B4891"/>
      <c r="C4891"/>
      <c r="D4891"/>
      <c r="E4891"/>
    </row>
    <row r="4892" spans="2:5" x14ac:dyDescent="0.25">
      <c r="B4892"/>
      <c r="C4892"/>
      <c r="D4892"/>
      <c r="E4892"/>
    </row>
    <row r="4893" spans="2:5" x14ac:dyDescent="0.25">
      <c r="B4893"/>
      <c r="C4893"/>
      <c r="D4893"/>
      <c r="E4893"/>
    </row>
    <row r="4894" spans="2:5" x14ac:dyDescent="0.25">
      <c r="B4894"/>
      <c r="C4894"/>
      <c r="D4894"/>
      <c r="E4894"/>
    </row>
    <row r="4895" spans="2:5" x14ac:dyDescent="0.25">
      <c r="B4895"/>
      <c r="C4895"/>
      <c r="D4895"/>
      <c r="E4895"/>
    </row>
    <row r="4896" spans="2:5" x14ac:dyDescent="0.25">
      <c r="B4896"/>
      <c r="C4896"/>
      <c r="D4896"/>
      <c r="E4896"/>
    </row>
    <row r="4897" spans="2:5" x14ac:dyDescent="0.25">
      <c r="B4897"/>
      <c r="C4897"/>
      <c r="D4897"/>
      <c r="E4897"/>
    </row>
    <row r="4898" spans="2:5" x14ac:dyDescent="0.25">
      <c r="B4898"/>
      <c r="C4898"/>
      <c r="D4898"/>
      <c r="E4898"/>
    </row>
    <row r="4899" spans="2:5" x14ac:dyDescent="0.25">
      <c r="B4899"/>
      <c r="C4899"/>
      <c r="D4899"/>
      <c r="E4899"/>
    </row>
    <row r="4900" spans="2:5" x14ac:dyDescent="0.25">
      <c r="B4900"/>
      <c r="C4900"/>
      <c r="D4900"/>
      <c r="E4900"/>
    </row>
    <row r="4901" spans="2:5" x14ac:dyDescent="0.25">
      <c r="B4901"/>
      <c r="C4901"/>
      <c r="D4901"/>
      <c r="E4901"/>
    </row>
    <row r="4902" spans="2:5" x14ac:dyDescent="0.25">
      <c r="B4902"/>
      <c r="C4902"/>
      <c r="D4902"/>
      <c r="E4902"/>
    </row>
    <row r="4903" spans="2:5" x14ac:dyDescent="0.25">
      <c r="B4903"/>
      <c r="C4903"/>
      <c r="D4903"/>
      <c r="E4903"/>
    </row>
    <row r="4904" spans="2:5" x14ac:dyDescent="0.25">
      <c r="B4904"/>
      <c r="C4904"/>
      <c r="D4904"/>
      <c r="E4904"/>
    </row>
    <row r="4905" spans="2:5" x14ac:dyDescent="0.25">
      <c r="B4905"/>
      <c r="C4905"/>
      <c r="D4905"/>
      <c r="E4905"/>
    </row>
    <row r="4906" spans="2:5" x14ac:dyDescent="0.25">
      <c r="B4906"/>
      <c r="C4906"/>
      <c r="D4906"/>
      <c r="E4906"/>
    </row>
    <row r="4907" spans="2:5" x14ac:dyDescent="0.25">
      <c r="B4907"/>
      <c r="C4907"/>
      <c r="D4907"/>
      <c r="E4907"/>
    </row>
    <row r="4908" spans="2:5" x14ac:dyDescent="0.25">
      <c r="B4908"/>
      <c r="C4908"/>
      <c r="D4908"/>
      <c r="E4908"/>
    </row>
    <row r="4909" spans="2:5" x14ac:dyDescent="0.25">
      <c r="B4909"/>
      <c r="C4909"/>
      <c r="D4909"/>
      <c r="E4909"/>
    </row>
    <row r="4910" spans="2:5" x14ac:dyDescent="0.25">
      <c r="B4910"/>
      <c r="C4910"/>
      <c r="D4910"/>
      <c r="E4910"/>
    </row>
    <row r="4911" spans="2:5" x14ac:dyDescent="0.25">
      <c r="B4911"/>
      <c r="C4911"/>
      <c r="D4911"/>
      <c r="E4911"/>
    </row>
    <row r="4912" spans="2:5" x14ac:dyDescent="0.25">
      <c r="B4912"/>
      <c r="C4912"/>
      <c r="D4912"/>
      <c r="E4912"/>
    </row>
    <row r="4913" spans="2:5" x14ac:dyDescent="0.25">
      <c r="B4913"/>
      <c r="C4913"/>
      <c r="D4913"/>
      <c r="E4913"/>
    </row>
    <row r="4914" spans="2:5" x14ac:dyDescent="0.25">
      <c r="B4914"/>
      <c r="C4914"/>
      <c r="D4914"/>
      <c r="E4914"/>
    </row>
    <row r="4915" spans="2:5" x14ac:dyDescent="0.25">
      <c r="B4915"/>
      <c r="C4915"/>
      <c r="D4915"/>
      <c r="E4915"/>
    </row>
    <row r="4916" spans="2:5" x14ac:dyDescent="0.25">
      <c r="B4916"/>
      <c r="C4916"/>
      <c r="D4916"/>
      <c r="E4916"/>
    </row>
    <row r="4917" spans="2:5" x14ac:dyDescent="0.25">
      <c r="B4917"/>
      <c r="C4917"/>
      <c r="D4917"/>
      <c r="E4917"/>
    </row>
    <row r="4918" spans="2:5" x14ac:dyDescent="0.25">
      <c r="B4918"/>
      <c r="C4918"/>
      <c r="D4918"/>
      <c r="E4918"/>
    </row>
    <row r="4919" spans="2:5" x14ac:dyDescent="0.25">
      <c r="B4919"/>
      <c r="C4919"/>
      <c r="D4919"/>
      <c r="E4919"/>
    </row>
    <row r="4920" spans="2:5" x14ac:dyDescent="0.25">
      <c r="B4920"/>
      <c r="C4920"/>
      <c r="D4920"/>
      <c r="E4920"/>
    </row>
    <row r="4921" spans="2:5" x14ac:dyDescent="0.25">
      <c r="B4921"/>
      <c r="C4921"/>
      <c r="D4921"/>
      <c r="E4921"/>
    </row>
    <row r="4922" spans="2:5" x14ac:dyDescent="0.25">
      <c r="B4922"/>
      <c r="C4922"/>
      <c r="D4922"/>
      <c r="E4922"/>
    </row>
    <row r="4923" spans="2:5" x14ac:dyDescent="0.25">
      <c r="B4923"/>
      <c r="C4923"/>
      <c r="D4923"/>
      <c r="E4923"/>
    </row>
    <row r="4924" spans="2:5" x14ac:dyDescent="0.25">
      <c r="B4924"/>
      <c r="C4924"/>
      <c r="D4924"/>
      <c r="E4924"/>
    </row>
    <row r="4925" spans="2:5" x14ac:dyDescent="0.25">
      <c r="B4925"/>
      <c r="C4925"/>
      <c r="D4925"/>
      <c r="E4925"/>
    </row>
    <row r="4926" spans="2:5" x14ac:dyDescent="0.25">
      <c r="B4926"/>
      <c r="C4926"/>
      <c r="D4926"/>
      <c r="E4926"/>
    </row>
    <row r="4927" spans="2:5" x14ac:dyDescent="0.25">
      <c r="B4927"/>
      <c r="C4927"/>
      <c r="D4927"/>
      <c r="E4927"/>
    </row>
    <row r="4928" spans="2:5" x14ac:dyDescent="0.25">
      <c r="B4928"/>
      <c r="C4928"/>
      <c r="D4928"/>
      <c r="E4928"/>
    </row>
    <row r="4929" spans="2:5" x14ac:dyDescent="0.25">
      <c r="B4929"/>
      <c r="C4929"/>
      <c r="D4929"/>
      <c r="E4929"/>
    </row>
    <row r="4930" spans="2:5" x14ac:dyDescent="0.25">
      <c r="B4930"/>
      <c r="C4930"/>
      <c r="D4930"/>
      <c r="E4930"/>
    </row>
    <row r="4931" spans="2:5" x14ac:dyDescent="0.25">
      <c r="B4931"/>
      <c r="C4931"/>
      <c r="D4931"/>
      <c r="E4931"/>
    </row>
    <row r="4932" spans="2:5" x14ac:dyDescent="0.25">
      <c r="B4932"/>
      <c r="C4932"/>
      <c r="D4932"/>
      <c r="E4932"/>
    </row>
    <row r="4933" spans="2:5" x14ac:dyDescent="0.25">
      <c r="B4933"/>
      <c r="C4933"/>
      <c r="D4933"/>
      <c r="E4933"/>
    </row>
    <row r="4934" spans="2:5" x14ac:dyDescent="0.25">
      <c r="B4934"/>
      <c r="C4934"/>
      <c r="D4934"/>
      <c r="E4934"/>
    </row>
    <row r="4935" spans="2:5" x14ac:dyDescent="0.25">
      <c r="B4935"/>
      <c r="C4935"/>
      <c r="D4935"/>
      <c r="E4935"/>
    </row>
    <row r="4936" spans="2:5" x14ac:dyDescent="0.25">
      <c r="B4936"/>
      <c r="C4936"/>
      <c r="D4936"/>
      <c r="E4936"/>
    </row>
    <row r="4937" spans="2:5" x14ac:dyDescent="0.25">
      <c r="B4937"/>
      <c r="C4937"/>
      <c r="D4937"/>
      <c r="E4937"/>
    </row>
    <row r="4938" spans="2:5" x14ac:dyDescent="0.25">
      <c r="B4938"/>
      <c r="C4938"/>
      <c r="D4938"/>
      <c r="E4938"/>
    </row>
    <row r="4939" spans="2:5" x14ac:dyDescent="0.25">
      <c r="B4939"/>
      <c r="C4939"/>
      <c r="D4939"/>
      <c r="E4939"/>
    </row>
    <row r="4940" spans="2:5" x14ac:dyDescent="0.25">
      <c r="B4940"/>
      <c r="C4940"/>
      <c r="D4940"/>
      <c r="E4940"/>
    </row>
    <row r="4941" spans="2:5" x14ac:dyDescent="0.25">
      <c r="B4941"/>
      <c r="C4941"/>
      <c r="D4941"/>
      <c r="E4941"/>
    </row>
    <row r="4942" spans="2:5" x14ac:dyDescent="0.25">
      <c r="B4942"/>
      <c r="C4942"/>
      <c r="D4942"/>
      <c r="E4942"/>
    </row>
    <row r="4943" spans="2:5" x14ac:dyDescent="0.25">
      <c r="B4943"/>
      <c r="C4943"/>
      <c r="D4943"/>
      <c r="E4943"/>
    </row>
    <row r="4944" spans="2:5" x14ac:dyDescent="0.25">
      <c r="B4944"/>
      <c r="C4944"/>
      <c r="D4944"/>
      <c r="E4944"/>
    </row>
    <row r="4945" spans="2:5" x14ac:dyDescent="0.25">
      <c r="B4945"/>
      <c r="C4945"/>
      <c r="D4945"/>
      <c r="E4945"/>
    </row>
    <row r="4946" spans="2:5" x14ac:dyDescent="0.25">
      <c r="B4946"/>
      <c r="C4946"/>
      <c r="D4946"/>
      <c r="E4946"/>
    </row>
    <row r="4947" spans="2:5" x14ac:dyDescent="0.25">
      <c r="B4947"/>
      <c r="C4947"/>
      <c r="D4947"/>
      <c r="E4947"/>
    </row>
    <row r="4948" spans="2:5" x14ac:dyDescent="0.25">
      <c r="B4948"/>
      <c r="C4948"/>
      <c r="D4948"/>
      <c r="E4948"/>
    </row>
    <row r="4949" spans="2:5" x14ac:dyDescent="0.25">
      <c r="B4949"/>
      <c r="C4949"/>
      <c r="D4949"/>
      <c r="E4949"/>
    </row>
    <row r="4950" spans="2:5" x14ac:dyDescent="0.25">
      <c r="B4950"/>
      <c r="C4950"/>
      <c r="D4950"/>
      <c r="E4950"/>
    </row>
    <row r="4951" spans="2:5" x14ac:dyDescent="0.25">
      <c r="B4951"/>
      <c r="C4951"/>
      <c r="D4951"/>
      <c r="E4951"/>
    </row>
    <row r="4952" spans="2:5" x14ac:dyDescent="0.25">
      <c r="B4952"/>
      <c r="C4952"/>
      <c r="D4952"/>
      <c r="E4952"/>
    </row>
    <row r="4953" spans="2:5" x14ac:dyDescent="0.25">
      <c r="B4953"/>
      <c r="C4953"/>
      <c r="D4953"/>
      <c r="E4953"/>
    </row>
    <row r="4954" spans="2:5" x14ac:dyDescent="0.25">
      <c r="B4954"/>
      <c r="C4954"/>
      <c r="D4954"/>
      <c r="E4954"/>
    </row>
    <row r="4955" spans="2:5" x14ac:dyDescent="0.25">
      <c r="B4955"/>
      <c r="C4955"/>
      <c r="D4955"/>
      <c r="E4955"/>
    </row>
    <row r="4956" spans="2:5" x14ac:dyDescent="0.25">
      <c r="B4956"/>
      <c r="C4956"/>
      <c r="D4956"/>
      <c r="E4956"/>
    </row>
    <row r="4957" spans="2:5" x14ac:dyDescent="0.25">
      <c r="B4957"/>
      <c r="C4957"/>
      <c r="D4957"/>
      <c r="E4957"/>
    </row>
    <row r="4958" spans="2:5" x14ac:dyDescent="0.25">
      <c r="B4958"/>
      <c r="C4958"/>
      <c r="D4958"/>
      <c r="E4958"/>
    </row>
    <row r="4959" spans="2:5" x14ac:dyDescent="0.25">
      <c r="B4959"/>
      <c r="C4959"/>
      <c r="D4959"/>
      <c r="E4959"/>
    </row>
    <row r="4960" spans="2:5" x14ac:dyDescent="0.25">
      <c r="B4960"/>
      <c r="C4960"/>
      <c r="D4960"/>
      <c r="E4960"/>
    </row>
    <row r="4961" spans="2:5" x14ac:dyDescent="0.25">
      <c r="B4961"/>
      <c r="C4961"/>
      <c r="D4961"/>
      <c r="E4961"/>
    </row>
    <row r="4962" spans="2:5" x14ac:dyDescent="0.25">
      <c r="B4962"/>
      <c r="C4962"/>
      <c r="D4962"/>
      <c r="E4962"/>
    </row>
    <row r="4963" spans="2:5" x14ac:dyDescent="0.25">
      <c r="B4963"/>
      <c r="C4963"/>
      <c r="D4963"/>
      <c r="E4963"/>
    </row>
    <row r="4964" spans="2:5" x14ac:dyDescent="0.25">
      <c r="B4964"/>
      <c r="C4964"/>
      <c r="D4964"/>
      <c r="E4964"/>
    </row>
    <row r="4965" spans="2:5" x14ac:dyDescent="0.25">
      <c r="B4965"/>
      <c r="C4965"/>
      <c r="D4965"/>
      <c r="E4965"/>
    </row>
    <row r="4966" spans="2:5" x14ac:dyDescent="0.25">
      <c r="B4966"/>
      <c r="C4966"/>
      <c r="D4966"/>
      <c r="E4966"/>
    </row>
    <row r="4967" spans="2:5" x14ac:dyDescent="0.25">
      <c r="B4967"/>
      <c r="C4967"/>
      <c r="D4967"/>
      <c r="E4967"/>
    </row>
    <row r="4968" spans="2:5" x14ac:dyDescent="0.25">
      <c r="B4968"/>
      <c r="C4968"/>
      <c r="D4968"/>
      <c r="E4968"/>
    </row>
    <row r="4969" spans="2:5" x14ac:dyDescent="0.25">
      <c r="B4969"/>
      <c r="C4969"/>
      <c r="D4969"/>
      <c r="E4969"/>
    </row>
    <row r="4970" spans="2:5" x14ac:dyDescent="0.25">
      <c r="B4970"/>
      <c r="C4970"/>
      <c r="D4970"/>
      <c r="E4970"/>
    </row>
    <row r="4971" spans="2:5" x14ac:dyDescent="0.25">
      <c r="B4971"/>
      <c r="C4971"/>
      <c r="D4971"/>
      <c r="E4971"/>
    </row>
    <row r="4972" spans="2:5" x14ac:dyDescent="0.25">
      <c r="B4972"/>
      <c r="C4972"/>
      <c r="D4972"/>
      <c r="E4972"/>
    </row>
    <row r="4973" spans="2:5" x14ac:dyDescent="0.25">
      <c r="B4973"/>
      <c r="C4973"/>
      <c r="D4973"/>
      <c r="E4973"/>
    </row>
    <row r="4974" spans="2:5" x14ac:dyDescent="0.25">
      <c r="B4974"/>
      <c r="C4974"/>
      <c r="D4974"/>
      <c r="E4974"/>
    </row>
    <row r="4975" spans="2:5" x14ac:dyDescent="0.25">
      <c r="B4975"/>
      <c r="C4975"/>
      <c r="D4975"/>
      <c r="E4975"/>
    </row>
    <row r="4976" spans="2:5" x14ac:dyDescent="0.25">
      <c r="B4976"/>
      <c r="C4976"/>
      <c r="D4976"/>
      <c r="E4976"/>
    </row>
    <row r="4977" spans="2:5" x14ac:dyDescent="0.25">
      <c r="B4977"/>
      <c r="C4977"/>
      <c r="D4977"/>
      <c r="E4977"/>
    </row>
    <row r="4978" spans="2:5" x14ac:dyDescent="0.25">
      <c r="B4978"/>
      <c r="C4978"/>
      <c r="D4978"/>
      <c r="E4978"/>
    </row>
    <row r="4979" spans="2:5" x14ac:dyDescent="0.25">
      <c r="B4979"/>
      <c r="C4979"/>
      <c r="D4979"/>
      <c r="E4979"/>
    </row>
    <row r="4980" spans="2:5" x14ac:dyDescent="0.25">
      <c r="B4980"/>
      <c r="C4980"/>
      <c r="D4980"/>
      <c r="E4980"/>
    </row>
    <row r="4981" spans="2:5" x14ac:dyDescent="0.25">
      <c r="B4981"/>
      <c r="C4981"/>
      <c r="D4981"/>
      <c r="E4981"/>
    </row>
    <row r="4982" spans="2:5" x14ac:dyDescent="0.25">
      <c r="B4982"/>
      <c r="C4982"/>
      <c r="D4982"/>
      <c r="E4982"/>
    </row>
    <row r="4983" spans="2:5" x14ac:dyDescent="0.25">
      <c r="B4983"/>
      <c r="C4983"/>
      <c r="D4983"/>
      <c r="E4983"/>
    </row>
    <row r="4984" spans="2:5" x14ac:dyDescent="0.25">
      <c r="B4984"/>
      <c r="C4984"/>
      <c r="D4984"/>
      <c r="E4984"/>
    </row>
    <row r="4985" spans="2:5" x14ac:dyDescent="0.25">
      <c r="B4985"/>
      <c r="C4985"/>
      <c r="D4985"/>
      <c r="E4985"/>
    </row>
    <row r="4986" spans="2:5" x14ac:dyDescent="0.25">
      <c r="B4986"/>
      <c r="C4986"/>
      <c r="D4986"/>
      <c r="E4986"/>
    </row>
    <row r="4987" spans="2:5" x14ac:dyDescent="0.25">
      <c r="B4987"/>
      <c r="C4987"/>
      <c r="D4987"/>
      <c r="E4987"/>
    </row>
    <row r="4988" spans="2:5" x14ac:dyDescent="0.25">
      <c r="B4988"/>
      <c r="C4988"/>
      <c r="D4988"/>
      <c r="E4988"/>
    </row>
    <row r="4989" spans="2:5" x14ac:dyDescent="0.25">
      <c r="B4989"/>
      <c r="C4989"/>
      <c r="D4989"/>
      <c r="E4989"/>
    </row>
    <row r="4990" spans="2:5" x14ac:dyDescent="0.25">
      <c r="B4990"/>
      <c r="C4990"/>
      <c r="D4990"/>
      <c r="E4990"/>
    </row>
    <row r="4991" spans="2:5" x14ac:dyDescent="0.25">
      <c r="B4991"/>
      <c r="C4991"/>
      <c r="D4991"/>
      <c r="E4991"/>
    </row>
    <row r="4992" spans="2:5" x14ac:dyDescent="0.25">
      <c r="B4992"/>
      <c r="C4992"/>
      <c r="D4992"/>
      <c r="E4992"/>
    </row>
    <row r="4993" spans="2:5" x14ac:dyDescent="0.25">
      <c r="B4993"/>
      <c r="C4993"/>
      <c r="D4993"/>
      <c r="E4993"/>
    </row>
    <row r="4994" spans="2:5" x14ac:dyDescent="0.25">
      <c r="B4994"/>
      <c r="C4994"/>
      <c r="D4994"/>
      <c r="E4994"/>
    </row>
    <row r="4995" spans="2:5" x14ac:dyDescent="0.25">
      <c r="B4995"/>
      <c r="C4995"/>
      <c r="D4995"/>
      <c r="E4995"/>
    </row>
    <row r="4996" spans="2:5" x14ac:dyDescent="0.25">
      <c r="B4996"/>
      <c r="C4996"/>
      <c r="D4996"/>
      <c r="E4996"/>
    </row>
    <row r="4997" spans="2:5" x14ac:dyDescent="0.25">
      <c r="B4997"/>
      <c r="C4997"/>
      <c r="D4997"/>
      <c r="E4997"/>
    </row>
    <row r="4998" spans="2:5" x14ac:dyDescent="0.25">
      <c r="B4998"/>
      <c r="C4998"/>
      <c r="D4998"/>
      <c r="E4998"/>
    </row>
    <row r="4999" spans="2:5" x14ac:dyDescent="0.25">
      <c r="B4999"/>
      <c r="C4999"/>
      <c r="D4999"/>
      <c r="E4999"/>
    </row>
    <row r="5000" spans="2:5" x14ac:dyDescent="0.25">
      <c r="B5000"/>
      <c r="C5000"/>
      <c r="D5000"/>
      <c r="E5000"/>
    </row>
    <row r="5001" spans="2:5" x14ac:dyDescent="0.25">
      <c r="B5001"/>
      <c r="C5001"/>
      <c r="D5001"/>
      <c r="E5001"/>
    </row>
    <row r="5002" spans="2:5" x14ac:dyDescent="0.25">
      <c r="B5002"/>
      <c r="C5002"/>
      <c r="D5002"/>
      <c r="E5002"/>
    </row>
    <row r="5003" spans="2:5" x14ac:dyDescent="0.25">
      <c r="B5003"/>
      <c r="C5003"/>
      <c r="D5003"/>
      <c r="E5003"/>
    </row>
    <row r="5004" spans="2:5" x14ac:dyDescent="0.25">
      <c r="B5004"/>
      <c r="C5004"/>
      <c r="D5004"/>
      <c r="E5004"/>
    </row>
    <row r="5005" spans="2:5" x14ac:dyDescent="0.25">
      <c r="B5005"/>
      <c r="C5005"/>
      <c r="D5005"/>
      <c r="E5005"/>
    </row>
    <row r="5006" spans="2:5" x14ac:dyDescent="0.25">
      <c r="B5006"/>
      <c r="C5006"/>
      <c r="D5006"/>
      <c r="E5006"/>
    </row>
    <row r="5007" spans="2:5" x14ac:dyDescent="0.25">
      <c r="B5007"/>
      <c r="C5007"/>
      <c r="D5007"/>
      <c r="E5007"/>
    </row>
    <row r="5008" spans="2:5" x14ac:dyDescent="0.25">
      <c r="B5008"/>
      <c r="C5008"/>
      <c r="D5008"/>
      <c r="E5008"/>
    </row>
    <row r="5009" spans="2:5" x14ac:dyDescent="0.25">
      <c r="B5009"/>
      <c r="C5009"/>
      <c r="D5009"/>
      <c r="E5009"/>
    </row>
    <row r="5010" spans="2:5" x14ac:dyDescent="0.25">
      <c r="B5010"/>
      <c r="C5010"/>
      <c r="D5010"/>
      <c r="E5010"/>
    </row>
    <row r="5011" spans="2:5" x14ac:dyDescent="0.25">
      <c r="B5011"/>
      <c r="C5011"/>
      <c r="D5011"/>
      <c r="E5011"/>
    </row>
    <row r="5012" spans="2:5" x14ac:dyDescent="0.25">
      <c r="B5012"/>
      <c r="C5012"/>
      <c r="D5012"/>
      <c r="E5012"/>
    </row>
    <row r="5013" spans="2:5" x14ac:dyDescent="0.25">
      <c r="B5013"/>
      <c r="C5013"/>
      <c r="D5013"/>
      <c r="E5013"/>
    </row>
    <row r="5014" spans="2:5" x14ac:dyDescent="0.25">
      <c r="B5014"/>
      <c r="C5014"/>
      <c r="D5014"/>
      <c r="E5014"/>
    </row>
    <row r="5015" spans="2:5" x14ac:dyDescent="0.25">
      <c r="B5015"/>
      <c r="C5015"/>
      <c r="D5015"/>
      <c r="E5015"/>
    </row>
    <row r="5016" spans="2:5" x14ac:dyDescent="0.25">
      <c r="B5016"/>
      <c r="C5016"/>
      <c r="D5016"/>
      <c r="E5016"/>
    </row>
    <row r="5017" spans="2:5" x14ac:dyDescent="0.25">
      <c r="B5017"/>
      <c r="C5017"/>
      <c r="D5017"/>
      <c r="E5017"/>
    </row>
    <row r="5018" spans="2:5" x14ac:dyDescent="0.25">
      <c r="B5018"/>
      <c r="C5018"/>
      <c r="D5018"/>
      <c r="E5018"/>
    </row>
    <row r="5019" spans="2:5" x14ac:dyDescent="0.25">
      <c r="B5019"/>
      <c r="C5019"/>
      <c r="D5019"/>
      <c r="E5019"/>
    </row>
    <row r="5020" spans="2:5" x14ac:dyDescent="0.25">
      <c r="B5020"/>
      <c r="C5020"/>
      <c r="D5020"/>
      <c r="E5020"/>
    </row>
    <row r="5021" spans="2:5" x14ac:dyDescent="0.25">
      <c r="B5021"/>
      <c r="C5021"/>
      <c r="D5021"/>
      <c r="E5021"/>
    </row>
    <row r="5022" spans="2:5" x14ac:dyDescent="0.25">
      <c r="B5022"/>
      <c r="C5022"/>
      <c r="D5022"/>
      <c r="E5022"/>
    </row>
    <row r="5023" spans="2:5" x14ac:dyDescent="0.25">
      <c r="B5023"/>
      <c r="C5023"/>
      <c r="D5023"/>
      <c r="E5023"/>
    </row>
    <row r="5024" spans="2:5" x14ac:dyDescent="0.25">
      <c r="B5024"/>
      <c r="C5024"/>
      <c r="D5024"/>
      <c r="E5024"/>
    </row>
    <row r="5025" spans="2:5" x14ac:dyDescent="0.25">
      <c r="B5025"/>
      <c r="C5025"/>
      <c r="D5025"/>
      <c r="E5025"/>
    </row>
    <row r="5026" spans="2:5" x14ac:dyDescent="0.25">
      <c r="B5026"/>
      <c r="C5026"/>
      <c r="D5026"/>
      <c r="E5026"/>
    </row>
    <row r="5027" spans="2:5" x14ac:dyDescent="0.25">
      <c r="B5027"/>
      <c r="C5027"/>
      <c r="D5027"/>
      <c r="E5027"/>
    </row>
    <row r="5028" spans="2:5" x14ac:dyDescent="0.25">
      <c r="B5028"/>
      <c r="C5028"/>
      <c r="D5028"/>
      <c r="E5028"/>
    </row>
    <row r="5029" spans="2:5" x14ac:dyDescent="0.25">
      <c r="B5029"/>
      <c r="C5029"/>
      <c r="D5029"/>
      <c r="E5029"/>
    </row>
    <row r="5030" spans="2:5" x14ac:dyDescent="0.25">
      <c r="B5030"/>
      <c r="C5030"/>
      <c r="D5030"/>
      <c r="E5030"/>
    </row>
    <row r="5031" spans="2:5" x14ac:dyDescent="0.25">
      <c r="B5031"/>
      <c r="C5031"/>
      <c r="D5031"/>
      <c r="E5031"/>
    </row>
    <row r="5032" spans="2:5" x14ac:dyDescent="0.25">
      <c r="B5032"/>
      <c r="C5032"/>
      <c r="D5032"/>
      <c r="E5032"/>
    </row>
    <row r="5033" spans="2:5" x14ac:dyDescent="0.25">
      <c r="B5033"/>
      <c r="C5033"/>
      <c r="D5033"/>
      <c r="E5033"/>
    </row>
    <row r="5034" spans="2:5" x14ac:dyDescent="0.25">
      <c r="B5034"/>
      <c r="C5034"/>
      <c r="D5034"/>
      <c r="E5034"/>
    </row>
    <row r="5035" spans="2:5" x14ac:dyDescent="0.25">
      <c r="B5035"/>
      <c r="C5035"/>
      <c r="D5035"/>
      <c r="E5035"/>
    </row>
    <row r="5036" spans="2:5" x14ac:dyDescent="0.25">
      <c r="B5036"/>
      <c r="C5036"/>
      <c r="D5036"/>
      <c r="E5036"/>
    </row>
    <row r="5037" spans="2:5" x14ac:dyDescent="0.25">
      <c r="B5037"/>
      <c r="C5037"/>
      <c r="D5037"/>
      <c r="E5037"/>
    </row>
    <row r="5038" spans="2:5" x14ac:dyDescent="0.25">
      <c r="B5038"/>
      <c r="C5038"/>
      <c r="D5038"/>
      <c r="E5038"/>
    </row>
    <row r="5039" spans="2:5" x14ac:dyDescent="0.25">
      <c r="B5039"/>
      <c r="C5039"/>
      <c r="D5039"/>
      <c r="E5039"/>
    </row>
    <row r="5040" spans="2:5" x14ac:dyDescent="0.25">
      <c r="B5040"/>
      <c r="C5040"/>
      <c r="D5040"/>
      <c r="E5040"/>
    </row>
    <row r="5041" spans="2:5" x14ac:dyDescent="0.25">
      <c r="B5041"/>
      <c r="C5041"/>
      <c r="D5041"/>
      <c r="E5041"/>
    </row>
    <row r="5042" spans="2:5" x14ac:dyDescent="0.25">
      <c r="B5042"/>
      <c r="C5042"/>
      <c r="D5042"/>
      <c r="E5042"/>
    </row>
    <row r="5043" spans="2:5" x14ac:dyDescent="0.25">
      <c r="B5043"/>
      <c r="C5043"/>
      <c r="D5043"/>
      <c r="E5043"/>
    </row>
    <row r="5044" spans="2:5" x14ac:dyDescent="0.25">
      <c r="B5044"/>
      <c r="C5044"/>
      <c r="D5044"/>
      <c r="E5044"/>
    </row>
    <row r="5045" spans="2:5" x14ac:dyDescent="0.25">
      <c r="B5045"/>
      <c r="C5045"/>
      <c r="D5045"/>
      <c r="E5045"/>
    </row>
    <row r="5046" spans="2:5" x14ac:dyDescent="0.25">
      <c r="B5046"/>
      <c r="C5046"/>
      <c r="D5046"/>
      <c r="E5046"/>
    </row>
    <row r="5047" spans="2:5" x14ac:dyDescent="0.25">
      <c r="B5047"/>
      <c r="C5047"/>
      <c r="D5047"/>
      <c r="E5047"/>
    </row>
    <row r="5048" spans="2:5" x14ac:dyDescent="0.25">
      <c r="B5048"/>
      <c r="C5048"/>
      <c r="D5048"/>
      <c r="E5048"/>
    </row>
    <row r="5049" spans="2:5" x14ac:dyDescent="0.25">
      <c r="B5049"/>
      <c r="C5049"/>
      <c r="D5049"/>
      <c r="E5049"/>
    </row>
    <row r="5050" spans="2:5" x14ac:dyDescent="0.25">
      <c r="B5050"/>
      <c r="C5050"/>
      <c r="D5050"/>
      <c r="E5050"/>
    </row>
    <row r="5051" spans="2:5" x14ac:dyDescent="0.25">
      <c r="B5051"/>
      <c r="C5051"/>
      <c r="D5051"/>
      <c r="E5051"/>
    </row>
    <row r="5052" spans="2:5" x14ac:dyDescent="0.25">
      <c r="B5052"/>
      <c r="C5052"/>
      <c r="D5052"/>
      <c r="E5052"/>
    </row>
    <row r="5053" spans="2:5" x14ac:dyDescent="0.25">
      <c r="B5053"/>
      <c r="C5053"/>
      <c r="D5053"/>
      <c r="E5053"/>
    </row>
    <row r="5054" spans="2:5" x14ac:dyDescent="0.25">
      <c r="B5054"/>
      <c r="C5054"/>
      <c r="D5054"/>
      <c r="E5054"/>
    </row>
    <row r="5055" spans="2:5" x14ac:dyDescent="0.25">
      <c r="B5055"/>
      <c r="C5055"/>
      <c r="D5055"/>
      <c r="E5055"/>
    </row>
    <row r="5056" spans="2:5" x14ac:dyDescent="0.25">
      <c r="B5056"/>
      <c r="C5056"/>
      <c r="D5056"/>
      <c r="E5056"/>
    </row>
    <row r="5057" spans="2:5" x14ac:dyDescent="0.25">
      <c r="B5057"/>
      <c r="C5057"/>
      <c r="D5057"/>
      <c r="E5057"/>
    </row>
    <row r="5058" spans="2:5" x14ac:dyDescent="0.25">
      <c r="B5058"/>
      <c r="C5058"/>
      <c r="D5058"/>
      <c r="E5058"/>
    </row>
    <row r="5059" spans="2:5" x14ac:dyDescent="0.25">
      <c r="B5059"/>
      <c r="C5059"/>
      <c r="D5059"/>
      <c r="E5059"/>
    </row>
    <row r="5060" spans="2:5" x14ac:dyDescent="0.25">
      <c r="B5060"/>
      <c r="C5060"/>
      <c r="D5060"/>
      <c r="E5060"/>
    </row>
    <row r="5061" spans="2:5" x14ac:dyDescent="0.25">
      <c r="B5061"/>
      <c r="C5061"/>
      <c r="D5061"/>
      <c r="E5061"/>
    </row>
    <row r="5062" spans="2:5" x14ac:dyDescent="0.25">
      <c r="B5062"/>
      <c r="C5062"/>
      <c r="D5062"/>
      <c r="E5062"/>
    </row>
    <row r="5063" spans="2:5" x14ac:dyDescent="0.25">
      <c r="B5063"/>
      <c r="C5063"/>
      <c r="D5063"/>
      <c r="E5063"/>
    </row>
    <row r="5064" spans="2:5" x14ac:dyDescent="0.25">
      <c r="B5064"/>
      <c r="C5064"/>
      <c r="D5064"/>
      <c r="E5064"/>
    </row>
    <row r="5065" spans="2:5" x14ac:dyDescent="0.25">
      <c r="B5065"/>
      <c r="C5065"/>
      <c r="D5065"/>
      <c r="E5065"/>
    </row>
    <row r="5066" spans="2:5" x14ac:dyDescent="0.25">
      <c r="B5066"/>
      <c r="C5066"/>
      <c r="D5066"/>
      <c r="E5066"/>
    </row>
    <row r="5067" spans="2:5" x14ac:dyDescent="0.25">
      <c r="B5067"/>
      <c r="C5067"/>
      <c r="D5067"/>
      <c r="E5067"/>
    </row>
    <row r="5068" spans="2:5" x14ac:dyDescent="0.25">
      <c r="B5068"/>
      <c r="C5068"/>
      <c r="D5068"/>
      <c r="E5068"/>
    </row>
    <row r="5069" spans="2:5" x14ac:dyDescent="0.25">
      <c r="B5069"/>
      <c r="C5069"/>
      <c r="D5069"/>
      <c r="E5069"/>
    </row>
    <row r="5070" spans="2:5" x14ac:dyDescent="0.25">
      <c r="B5070"/>
      <c r="C5070"/>
      <c r="D5070"/>
      <c r="E5070"/>
    </row>
    <row r="5071" spans="2:5" x14ac:dyDescent="0.25">
      <c r="B5071"/>
      <c r="C5071"/>
      <c r="D5071"/>
      <c r="E5071"/>
    </row>
    <row r="5072" spans="2:5" x14ac:dyDescent="0.25">
      <c r="B5072"/>
      <c r="C5072"/>
      <c r="D5072"/>
      <c r="E5072"/>
    </row>
    <row r="5073" spans="2:5" x14ac:dyDescent="0.25">
      <c r="B5073"/>
      <c r="C5073"/>
      <c r="D5073"/>
      <c r="E5073"/>
    </row>
    <row r="5074" spans="2:5" x14ac:dyDescent="0.25">
      <c r="B5074"/>
      <c r="C5074"/>
      <c r="D5074"/>
      <c r="E5074"/>
    </row>
    <row r="5075" spans="2:5" x14ac:dyDescent="0.25">
      <c r="B5075"/>
      <c r="C5075"/>
      <c r="D5075"/>
      <c r="E5075"/>
    </row>
    <row r="5076" spans="2:5" x14ac:dyDescent="0.25">
      <c r="B5076"/>
      <c r="C5076"/>
      <c r="D5076"/>
      <c r="E5076"/>
    </row>
    <row r="5077" spans="2:5" x14ac:dyDescent="0.25">
      <c r="B5077"/>
      <c r="C5077"/>
      <c r="D5077"/>
      <c r="E5077"/>
    </row>
    <row r="5078" spans="2:5" x14ac:dyDescent="0.25">
      <c r="B5078"/>
      <c r="C5078"/>
      <c r="D5078"/>
      <c r="E5078"/>
    </row>
    <row r="5079" spans="2:5" x14ac:dyDescent="0.25">
      <c r="B5079"/>
      <c r="C5079"/>
      <c r="D5079"/>
      <c r="E5079"/>
    </row>
    <row r="5080" spans="2:5" x14ac:dyDescent="0.25">
      <c r="B5080"/>
      <c r="C5080"/>
      <c r="D5080"/>
      <c r="E5080"/>
    </row>
    <row r="5081" spans="2:5" x14ac:dyDescent="0.25">
      <c r="B5081"/>
      <c r="C5081"/>
      <c r="D5081"/>
      <c r="E5081"/>
    </row>
    <row r="5082" spans="2:5" x14ac:dyDescent="0.25">
      <c r="B5082"/>
      <c r="C5082"/>
      <c r="D5082"/>
      <c r="E5082"/>
    </row>
    <row r="5083" spans="2:5" x14ac:dyDescent="0.25">
      <c r="B5083"/>
      <c r="C5083"/>
      <c r="D5083"/>
      <c r="E5083"/>
    </row>
    <row r="5084" spans="2:5" x14ac:dyDescent="0.25">
      <c r="B5084"/>
      <c r="C5084"/>
      <c r="D5084"/>
      <c r="E5084"/>
    </row>
    <row r="5085" spans="2:5" x14ac:dyDescent="0.25">
      <c r="B5085"/>
      <c r="C5085"/>
      <c r="D5085"/>
      <c r="E5085"/>
    </row>
    <row r="5086" spans="2:5" x14ac:dyDescent="0.25">
      <c r="B5086"/>
      <c r="C5086"/>
      <c r="D5086"/>
      <c r="E5086"/>
    </row>
    <row r="5087" spans="2:5" x14ac:dyDescent="0.25">
      <c r="B5087"/>
      <c r="C5087"/>
      <c r="D5087"/>
      <c r="E5087"/>
    </row>
    <row r="5088" spans="2:5" x14ac:dyDescent="0.25">
      <c r="B5088"/>
      <c r="C5088"/>
      <c r="D5088"/>
      <c r="E5088"/>
    </row>
    <row r="5089" spans="2:5" x14ac:dyDescent="0.25">
      <c r="B5089"/>
      <c r="C5089"/>
      <c r="D5089"/>
      <c r="E5089"/>
    </row>
    <row r="5090" spans="2:5" x14ac:dyDescent="0.25">
      <c r="B5090"/>
      <c r="C5090"/>
      <c r="D5090"/>
      <c r="E5090"/>
    </row>
    <row r="5091" spans="2:5" x14ac:dyDescent="0.25">
      <c r="B5091"/>
      <c r="C5091"/>
      <c r="D5091"/>
      <c r="E5091"/>
    </row>
    <row r="5092" spans="2:5" x14ac:dyDescent="0.25">
      <c r="B5092"/>
      <c r="C5092"/>
      <c r="D5092"/>
      <c r="E5092"/>
    </row>
    <row r="5093" spans="2:5" x14ac:dyDescent="0.25">
      <c r="B5093"/>
      <c r="C5093"/>
      <c r="D5093"/>
      <c r="E5093"/>
    </row>
    <row r="5094" spans="2:5" x14ac:dyDescent="0.25">
      <c r="B5094"/>
      <c r="C5094"/>
      <c r="D5094"/>
      <c r="E5094"/>
    </row>
    <row r="5095" spans="2:5" x14ac:dyDescent="0.25">
      <c r="B5095"/>
      <c r="C5095"/>
      <c r="D5095"/>
      <c r="E5095"/>
    </row>
    <row r="5096" spans="2:5" x14ac:dyDescent="0.25">
      <c r="B5096"/>
      <c r="C5096"/>
      <c r="D5096"/>
      <c r="E5096"/>
    </row>
    <row r="5097" spans="2:5" x14ac:dyDescent="0.25">
      <c r="B5097"/>
      <c r="C5097"/>
      <c r="D5097"/>
      <c r="E5097"/>
    </row>
    <row r="5098" spans="2:5" x14ac:dyDescent="0.25">
      <c r="B5098"/>
      <c r="C5098"/>
      <c r="D5098"/>
      <c r="E5098"/>
    </row>
    <row r="5099" spans="2:5" x14ac:dyDescent="0.25">
      <c r="B5099"/>
      <c r="C5099"/>
      <c r="D5099"/>
      <c r="E5099"/>
    </row>
    <row r="5100" spans="2:5" x14ac:dyDescent="0.25">
      <c r="B5100"/>
      <c r="C5100"/>
      <c r="D5100"/>
      <c r="E5100"/>
    </row>
    <row r="5101" spans="2:5" x14ac:dyDescent="0.25">
      <c r="B5101"/>
      <c r="C5101"/>
      <c r="D5101"/>
      <c r="E5101"/>
    </row>
    <row r="5102" spans="2:5" x14ac:dyDescent="0.25">
      <c r="B5102"/>
      <c r="C5102"/>
      <c r="D5102"/>
      <c r="E5102"/>
    </row>
    <row r="5103" spans="2:5" x14ac:dyDescent="0.25">
      <c r="B5103"/>
      <c r="C5103"/>
      <c r="D5103"/>
      <c r="E5103"/>
    </row>
    <row r="5104" spans="2:5" x14ac:dyDescent="0.25">
      <c r="B5104"/>
      <c r="C5104"/>
      <c r="D5104"/>
      <c r="E5104"/>
    </row>
    <row r="5105" spans="2:5" x14ac:dyDescent="0.25">
      <c r="B5105"/>
      <c r="C5105"/>
      <c r="D5105"/>
      <c r="E5105"/>
    </row>
    <row r="5106" spans="2:5" x14ac:dyDescent="0.25">
      <c r="B5106"/>
      <c r="C5106"/>
      <c r="D5106"/>
      <c r="E5106"/>
    </row>
    <row r="5107" spans="2:5" x14ac:dyDescent="0.25">
      <c r="B5107"/>
      <c r="C5107"/>
      <c r="D5107"/>
      <c r="E5107"/>
    </row>
    <row r="5108" spans="2:5" x14ac:dyDescent="0.25">
      <c r="B5108"/>
      <c r="C5108"/>
      <c r="D5108"/>
      <c r="E5108"/>
    </row>
    <row r="5109" spans="2:5" x14ac:dyDescent="0.25">
      <c r="B5109"/>
      <c r="C5109"/>
      <c r="D5109"/>
      <c r="E5109"/>
    </row>
    <row r="5110" spans="2:5" x14ac:dyDescent="0.25">
      <c r="B5110"/>
      <c r="C5110"/>
      <c r="D5110"/>
      <c r="E5110"/>
    </row>
    <row r="5111" spans="2:5" x14ac:dyDescent="0.25">
      <c r="B5111"/>
      <c r="C5111"/>
      <c r="D5111"/>
      <c r="E5111"/>
    </row>
    <row r="5112" spans="2:5" x14ac:dyDescent="0.25">
      <c r="B5112"/>
      <c r="C5112"/>
      <c r="D5112"/>
      <c r="E5112"/>
    </row>
    <row r="5113" spans="2:5" x14ac:dyDescent="0.25">
      <c r="B5113"/>
      <c r="C5113"/>
      <c r="D5113"/>
      <c r="E5113"/>
    </row>
    <row r="5114" spans="2:5" x14ac:dyDescent="0.25">
      <c r="B5114"/>
      <c r="C5114"/>
      <c r="D5114"/>
      <c r="E5114"/>
    </row>
    <row r="5115" spans="2:5" x14ac:dyDescent="0.25">
      <c r="B5115"/>
      <c r="C5115"/>
      <c r="D5115"/>
      <c r="E5115"/>
    </row>
    <row r="5116" spans="2:5" x14ac:dyDescent="0.25">
      <c r="B5116"/>
      <c r="C5116"/>
      <c r="D5116"/>
      <c r="E5116"/>
    </row>
    <row r="5117" spans="2:5" x14ac:dyDescent="0.25">
      <c r="B5117"/>
      <c r="C5117"/>
      <c r="D5117"/>
      <c r="E5117"/>
    </row>
    <row r="5118" spans="2:5" x14ac:dyDescent="0.25">
      <c r="B5118"/>
      <c r="C5118"/>
      <c r="D5118"/>
      <c r="E5118"/>
    </row>
    <row r="5119" spans="2:5" x14ac:dyDescent="0.25">
      <c r="B5119"/>
      <c r="C5119"/>
      <c r="D5119"/>
      <c r="E5119"/>
    </row>
    <row r="5120" spans="2:5" x14ac:dyDescent="0.25">
      <c r="B5120"/>
      <c r="C5120"/>
      <c r="D5120"/>
      <c r="E5120"/>
    </row>
    <row r="5121" spans="2:5" x14ac:dyDescent="0.25">
      <c r="B5121"/>
      <c r="C5121"/>
      <c r="D5121"/>
      <c r="E5121"/>
    </row>
    <row r="5122" spans="2:5" x14ac:dyDescent="0.25">
      <c r="B5122"/>
      <c r="C5122"/>
      <c r="D5122"/>
      <c r="E5122"/>
    </row>
    <row r="5123" spans="2:5" x14ac:dyDescent="0.25">
      <c r="B5123"/>
      <c r="C5123"/>
      <c r="D5123"/>
      <c r="E5123"/>
    </row>
    <row r="5124" spans="2:5" x14ac:dyDescent="0.25">
      <c r="B5124"/>
      <c r="C5124"/>
      <c r="D5124"/>
      <c r="E5124"/>
    </row>
    <row r="5125" spans="2:5" x14ac:dyDescent="0.25">
      <c r="B5125"/>
      <c r="C5125"/>
      <c r="D5125"/>
      <c r="E5125"/>
    </row>
    <row r="5126" spans="2:5" x14ac:dyDescent="0.25">
      <c r="B5126"/>
      <c r="C5126"/>
      <c r="D5126"/>
      <c r="E5126"/>
    </row>
    <row r="5127" spans="2:5" x14ac:dyDescent="0.25">
      <c r="B5127"/>
      <c r="C5127"/>
      <c r="D5127"/>
      <c r="E5127"/>
    </row>
    <row r="5128" spans="2:5" x14ac:dyDescent="0.25">
      <c r="B5128"/>
      <c r="C5128"/>
      <c r="D5128"/>
      <c r="E5128"/>
    </row>
    <row r="5129" spans="2:5" x14ac:dyDescent="0.25">
      <c r="B5129"/>
      <c r="C5129"/>
      <c r="D5129"/>
      <c r="E5129"/>
    </row>
    <row r="5130" spans="2:5" x14ac:dyDescent="0.25">
      <c r="B5130"/>
      <c r="C5130"/>
      <c r="D5130"/>
      <c r="E5130"/>
    </row>
    <row r="5131" spans="2:5" x14ac:dyDescent="0.25">
      <c r="B5131"/>
      <c r="C5131"/>
      <c r="D5131"/>
      <c r="E5131"/>
    </row>
    <row r="5132" spans="2:5" x14ac:dyDescent="0.25">
      <c r="B5132"/>
      <c r="C5132"/>
      <c r="D5132"/>
      <c r="E5132"/>
    </row>
    <row r="5133" spans="2:5" x14ac:dyDescent="0.25">
      <c r="B5133"/>
      <c r="C5133"/>
      <c r="D5133"/>
      <c r="E5133"/>
    </row>
    <row r="5134" spans="2:5" x14ac:dyDescent="0.25">
      <c r="B5134"/>
      <c r="C5134"/>
      <c r="D5134"/>
      <c r="E5134"/>
    </row>
    <row r="5135" spans="2:5" x14ac:dyDescent="0.25">
      <c r="B5135"/>
      <c r="C5135"/>
      <c r="D5135"/>
      <c r="E5135"/>
    </row>
    <row r="5136" spans="2:5" x14ac:dyDescent="0.25">
      <c r="B5136"/>
      <c r="C5136"/>
      <c r="D5136"/>
      <c r="E5136"/>
    </row>
    <row r="5137" spans="2:5" x14ac:dyDescent="0.25">
      <c r="B5137"/>
      <c r="C5137"/>
      <c r="D5137"/>
      <c r="E5137"/>
    </row>
    <row r="5138" spans="2:5" x14ac:dyDescent="0.25">
      <c r="B5138"/>
      <c r="C5138"/>
      <c r="D5138"/>
      <c r="E5138"/>
    </row>
    <row r="5139" spans="2:5" x14ac:dyDescent="0.25">
      <c r="B5139"/>
      <c r="C5139"/>
      <c r="D5139"/>
      <c r="E5139"/>
    </row>
    <row r="5140" spans="2:5" x14ac:dyDescent="0.25">
      <c r="B5140"/>
      <c r="C5140"/>
      <c r="D5140"/>
      <c r="E5140"/>
    </row>
    <row r="5141" spans="2:5" x14ac:dyDescent="0.25">
      <c r="B5141"/>
      <c r="C5141"/>
      <c r="D5141"/>
      <c r="E5141"/>
    </row>
    <row r="5142" spans="2:5" x14ac:dyDescent="0.25">
      <c r="B5142"/>
      <c r="C5142"/>
      <c r="D5142"/>
      <c r="E5142"/>
    </row>
    <row r="5143" spans="2:5" x14ac:dyDescent="0.25">
      <c r="B5143"/>
      <c r="C5143"/>
      <c r="D5143"/>
      <c r="E5143"/>
    </row>
    <row r="5144" spans="2:5" x14ac:dyDescent="0.25">
      <c r="B5144"/>
      <c r="C5144"/>
      <c r="D5144"/>
      <c r="E5144"/>
    </row>
    <row r="5145" spans="2:5" x14ac:dyDescent="0.25">
      <c r="B5145"/>
      <c r="C5145"/>
      <c r="D5145"/>
      <c r="E5145"/>
    </row>
    <row r="5146" spans="2:5" x14ac:dyDescent="0.25">
      <c r="B5146"/>
      <c r="C5146"/>
      <c r="D5146"/>
      <c r="E5146"/>
    </row>
    <row r="5147" spans="2:5" x14ac:dyDescent="0.25">
      <c r="B5147"/>
      <c r="C5147"/>
      <c r="D5147"/>
      <c r="E5147"/>
    </row>
    <row r="5148" spans="2:5" x14ac:dyDescent="0.25">
      <c r="B5148"/>
      <c r="C5148"/>
      <c r="D5148"/>
      <c r="E5148"/>
    </row>
    <row r="5149" spans="2:5" x14ac:dyDescent="0.25">
      <c r="B5149"/>
      <c r="C5149"/>
      <c r="D5149"/>
      <c r="E5149"/>
    </row>
    <row r="5150" spans="2:5" x14ac:dyDescent="0.25">
      <c r="B5150"/>
      <c r="C5150"/>
      <c r="D5150"/>
      <c r="E5150"/>
    </row>
    <row r="5151" spans="2:5" x14ac:dyDescent="0.25">
      <c r="B5151"/>
      <c r="C5151"/>
      <c r="D5151"/>
      <c r="E5151"/>
    </row>
    <row r="5152" spans="2:5" x14ac:dyDescent="0.25">
      <c r="B5152"/>
      <c r="C5152"/>
      <c r="D5152"/>
      <c r="E5152"/>
    </row>
    <row r="5153" spans="2:5" x14ac:dyDescent="0.25">
      <c r="B5153"/>
      <c r="C5153"/>
      <c r="D5153"/>
      <c r="E5153"/>
    </row>
    <row r="5154" spans="2:5" x14ac:dyDescent="0.25">
      <c r="B5154"/>
      <c r="C5154"/>
      <c r="D5154"/>
      <c r="E5154"/>
    </row>
    <row r="5155" spans="2:5" x14ac:dyDescent="0.25">
      <c r="B5155"/>
      <c r="C5155"/>
      <c r="D5155"/>
      <c r="E5155"/>
    </row>
    <row r="5156" spans="2:5" x14ac:dyDescent="0.25">
      <c r="B5156"/>
      <c r="C5156"/>
      <c r="D5156"/>
      <c r="E5156"/>
    </row>
    <row r="5157" spans="2:5" x14ac:dyDescent="0.25">
      <c r="B5157"/>
      <c r="C5157"/>
      <c r="D5157"/>
      <c r="E5157"/>
    </row>
    <row r="5158" spans="2:5" x14ac:dyDescent="0.25">
      <c r="B5158"/>
      <c r="C5158"/>
      <c r="D5158"/>
      <c r="E5158"/>
    </row>
    <row r="5159" spans="2:5" x14ac:dyDescent="0.25">
      <c r="B5159"/>
      <c r="C5159"/>
      <c r="D5159"/>
      <c r="E5159"/>
    </row>
    <row r="5160" spans="2:5" x14ac:dyDescent="0.25">
      <c r="B5160"/>
      <c r="C5160"/>
      <c r="D5160"/>
      <c r="E5160"/>
    </row>
    <row r="5161" spans="2:5" x14ac:dyDescent="0.25">
      <c r="B5161"/>
      <c r="C5161"/>
      <c r="D5161"/>
      <c r="E5161"/>
    </row>
    <row r="5162" spans="2:5" x14ac:dyDescent="0.25">
      <c r="B5162"/>
      <c r="C5162"/>
      <c r="D5162"/>
      <c r="E5162"/>
    </row>
    <row r="5163" spans="2:5" x14ac:dyDescent="0.25">
      <c r="B5163"/>
      <c r="C5163"/>
      <c r="D5163"/>
      <c r="E5163"/>
    </row>
    <row r="5164" spans="2:5" x14ac:dyDescent="0.25">
      <c r="B5164"/>
      <c r="C5164"/>
      <c r="D5164"/>
      <c r="E5164"/>
    </row>
    <row r="5165" spans="2:5" x14ac:dyDescent="0.25">
      <c r="B5165"/>
      <c r="C5165"/>
      <c r="D5165"/>
      <c r="E5165"/>
    </row>
    <row r="5166" spans="2:5" x14ac:dyDescent="0.25">
      <c r="B5166"/>
      <c r="C5166"/>
      <c r="D5166"/>
      <c r="E5166"/>
    </row>
    <row r="5167" spans="2:5" x14ac:dyDescent="0.25">
      <c r="B5167"/>
      <c r="C5167"/>
      <c r="D5167"/>
      <c r="E5167"/>
    </row>
    <row r="5168" spans="2:5" x14ac:dyDescent="0.25">
      <c r="B5168"/>
      <c r="C5168"/>
      <c r="D5168"/>
      <c r="E5168"/>
    </row>
    <row r="5169" spans="2:5" x14ac:dyDescent="0.25">
      <c r="B5169"/>
      <c r="C5169"/>
      <c r="D5169"/>
      <c r="E5169"/>
    </row>
    <row r="5170" spans="2:5" x14ac:dyDescent="0.25">
      <c r="B5170"/>
      <c r="C5170"/>
      <c r="D5170"/>
      <c r="E5170"/>
    </row>
    <row r="5171" spans="2:5" x14ac:dyDescent="0.25">
      <c r="B5171"/>
      <c r="C5171"/>
      <c r="D5171"/>
      <c r="E5171"/>
    </row>
    <row r="5172" spans="2:5" x14ac:dyDescent="0.25">
      <c r="B5172"/>
      <c r="C5172"/>
      <c r="D5172"/>
      <c r="E5172"/>
    </row>
    <row r="5173" spans="2:5" x14ac:dyDescent="0.25">
      <c r="B5173"/>
      <c r="C5173"/>
      <c r="D5173"/>
      <c r="E5173"/>
    </row>
    <row r="5174" spans="2:5" x14ac:dyDescent="0.25">
      <c r="B5174"/>
      <c r="C5174"/>
      <c r="D5174"/>
      <c r="E5174"/>
    </row>
    <row r="5175" spans="2:5" x14ac:dyDescent="0.25">
      <c r="B5175"/>
      <c r="C5175"/>
      <c r="D5175"/>
      <c r="E5175"/>
    </row>
    <row r="5176" spans="2:5" x14ac:dyDescent="0.25">
      <c r="B5176"/>
      <c r="C5176"/>
      <c r="D5176"/>
      <c r="E5176"/>
    </row>
    <row r="5177" spans="2:5" x14ac:dyDescent="0.25">
      <c r="B5177"/>
      <c r="C5177"/>
      <c r="D5177"/>
      <c r="E5177"/>
    </row>
    <row r="5178" spans="2:5" x14ac:dyDescent="0.25">
      <c r="B5178"/>
      <c r="C5178"/>
      <c r="D5178"/>
      <c r="E5178"/>
    </row>
    <row r="5179" spans="2:5" x14ac:dyDescent="0.25">
      <c r="B5179"/>
      <c r="C5179"/>
      <c r="D5179"/>
      <c r="E5179"/>
    </row>
    <row r="5180" spans="2:5" x14ac:dyDescent="0.25">
      <c r="B5180"/>
      <c r="C5180"/>
      <c r="D5180"/>
      <c r="E5180"/>
    </row>
    <row r="5181" spans="2:5" x14ac:dyDescent="0.25">
      <c r="B5181"/>
      <c r="C5181"/>
      <c r="D5181"/>
      <c r="E5181"/>
    </row>
    <row r="5182" spans="2:5" x14ac:dyDescent="0.25">
      <c r="B5182"/>
      <c r="C5182"/>
      <c r="D5182"/>
      <c r="E5182"/>
    </row>
    <row r="5183" spans="2:5" x14ac:dyDescent="0.25">
      <c r="B5183"/>
      <c r="C5183"/>
      <c r="D5183"/>
      <c r="E5183"/>
    </row>
    <row r="5184" spans="2:5" x14ac:dyDescent="0.25">
      <c r="B5184"/>
      <c r="C5184"/>
      <c r="D5184"/>
      <c r="E5184"/>
    </row>
    <row r="5185" spans="2:5" x14ac:dyDescent="0.25">
      <c r="B5185"/>
      <c r="C5185"/>
      <c r="D5185"/>
      <c r="E5185"/>
    </row>
    <row r="5186" spans="2:5" x14ac:dyDescent="0.25">
      <c r="B5186"/>
      <c r="C5186"/>
      <c r="D5186"/>
      <c r="E5186"/>
    </row>
    <row r="5187" spans="2:5" x14ac:dyDescent="0.25">
      <c r="B5187"/>
      <c r="C5187"/>
      <c r="D5187"/>
      <c r="E5187"/>
    </row>
    <row r="5188" spans="2:5" x14ac:dyDescent="0.25">
      <c r="B5188"/>
      <c r="C5188"/>
      <c r="D5188"/>
      <c r="E5188"/>
    </row>
    <row r="5189" spans="2:5" x14ac:dyDescent="0.25">
      <c r="B5189"/>
      <c r="C5189"/>
      <c r="D5189"/>
      <c r="E5189"/>
    </row>
    <row r="5190" spans="2:5" x14ac:dyDescent="0.25">
      <c r="B5190"/>
      <c r="C5190"/>
      <c r="D5190"/>
      <c r="E5190"/>
    </row>
    <row r="5191" spans="2:5" x14ac:dyDescent="0.25">
      <c r="B5191"/>
      <c r="C5191"/>
      <c r="D5191"/>
      <c r="E5191"/>
    </row>
    <row r="5192" spans="2:5" x14ac:dyDescent="0.25">
      <c r="B5192"/>
      <c r="C5192"/>
      <c r="D5192"/>
      <c r="E5192"/>
    </row>
    <row r="5193" spans="2:5" x14ac:dyDescent="0.25">
      <c r="B5193"/>
      <c r="C5193"/>
      <c r="D5193"/>
      <c r="E5193"/>
    </row>
    <row r="5194" spans="2:5" x14ac:dyDescent="0.25">
      <c r="B5194"/>
      <c r="C5194"/>
      <c r="D5194"/>
      <c r="E5194"/>
    </row>
    <row r="5195" spans="2:5" x14ac:dyDescent="0.25">
      <c r="B5195"/>
      <c r="C5195"/>
      <c r="D5195"/>
      <c r="E5195"/>
    </row>
    <row r="5196" spans="2:5" x14ac:dyDescent="0.25">
      <c r="B5196"/>
      <c r="C5196"/>
      <c r="D5196"/>
      <c r="E5196"/>
    </row>
    <row r="5197" spans="2:5" x14ac:dyDescent="0.25">
      <c r="B5197"/>
      <c r="C5197"/>
      <c r="D5197"/>
      <c r="E5197"/>
    </row>
    <row r="5198" spans="2:5" x14ac:dyDescent="0.25">
      <c r="B5198"/>
      <c r="C5198"/>
      <c r="D5198"/>
      <c r="E5198"/>
    </row>
    <row r="5199" spans="2:5" x14ac:dyDescent="0.25">
      <c r="B5199"/>
      <c r="C5199"/>
      <c r="D5199"/>
      <c r="E5199"/>
    </row>
    <row r="5200" spans="2:5" x14ac:dyDescent="0.25">
      <c r="B5200"/>
      <c r="C5200"/>
      <c r="D5200"/>
      <c r="E5200"/>
    </row>
    <row r="5201" spans="2:5" x14ac:dyDescent="0.25">
      <c r="B5201"/>
      <c r="C5201"/>
      <c r="D5201"/>
      <c r="E5201"/>
    </row>
    <row r="5202" spans="2:5" x14ac:dyDescent="0.25">
      <c r="B5202"/>
      <c r="C5202"/>
      <c r="D5202"/>
      <c r="E5202"/>
    </row>
    <row r="5203" spans="2:5" x14ac:dyDescent="0.25">
      <c r="B5203"/>
      <c r="C5203"/>
      <c r="D5203"/>
      <c r="E5203"/>
    </row>
    <row r="5204" spans="2:5" x14ac:dyDescent="0.25">
      <c r="B5204"/>
      <c r="C5204"/>
      <c r="D5204"/>
      <c r="E5204"/>
    </row>
    <row r="5205" spans="2:5" x14ac:dyDescent="0.25">
      <c r="B5205"/>
      <c r="C5205"/>
      <c r="D5205"/>
      <c r="E5205"/>
    </row>
    <row r="5206" spans="2:5" x14ac:dyDescent="0.25">
      <c r="B5206"/>
      <c r="C5206"/>
      <c r="D5206"/>
      <c r="E5206"/>
    </row>
    <row r="5207" spans="2:5" x14ac:dyDescent="0.25">
      <c r="B5207"/>
      <c r="C5207"/>
      <c r="D5207"/>
      <c r="E5207"/>
    </row>
    <row r="5208" spans="2:5" x14ac:dyDescent="0.25">
      <c r="B5208"/>
      <c r="C5208"/>
      <c r="D5208"/>
      <c r="E5208"/>
    </row>
    <row r="5209" spans="2:5" x14ac:dyDescent="0.25">
      <c r="B5209"/>
      <c r="C5209"/>
      <c r="D5209"/>
      <c r="E5209"/>
    </row>
    <row r="5210" spans="2:5" x14ac:dyDescent="0.25">
      <c r="B5210"/>
      <c r="C5210"/>
      <c r="D5210"/>
      <c r="E5210"/>
    </row>
    <row r="5211" spans="2:5" x14ac:dyDescent="0.25">
      <c r="B5211"/>
      <c r="C5211"/>
      <c r="D5211"/>
      <c r="E5211"/>
    </row>
    <row r="5212" spans="2:5" x14ac:dyDescent="0.25">
      <c r="B5212"/>
      <c r="C5212"/>
      <c r="D5212"/>
      <c r="E5212"/>
    </row>
    <row r="5213" spans="2:5" x14ac:dyDescent="0.25">
      <c r="B5213"/>
      <c r="C5213"/>
      <c r="D5213"/>
      <c r="E5213"/>
    </row>
    <row r="5214" spans="2:5" x14ac:dyDescent="0.25">
      <c r="B5214"/>
      <c r="C5214"/>
      <c r="D5214"/>
      <c r="E5214"/>
    </row>
    <row r="5215" spans="2:5" x14ac:dyDescent="0.25">
      <c r="B5215"/>
      <c r="C5215"/>
      <c r="D5215"/>
      <c r="E5215"/>
    </row>
    <row r="5216" spans="2:5" x14ac:dyDescent="0.25">
      <c r="B5216"/>
      <c r="C5216"/>
      <c r="D5216"/>
      <c r="E5216"/>
    </row>
    <row r="5217" spans="2:5" x14ac:dyDescent="0.25">
      <c r="B5217"/>
      <c r="C5217"/>
      <c r="D5217"/>
      <c r="E5217"/>
    </row>
    <row r="5218" spans="2:5" x14ac:dyDescent="0.25">
      <c r="B5218"/>
      <c r="C5218"/>
      <c r="D5218"/>
      <c r="E5218"/>
    </row>
    <row r="5219" spans="2:5" x14ac:dyDescent="0.25">
      <c r="B5219"/>
      <c r="C5219"/>
      <c r="D5219"/>
      <c r="E5219"/>
    </row>
    <row r="5220" spans="2:5" x14ac:dyDescent="0.25">
      <c r="B5220"/>
      <c r="C5220"/>
      <c r="D5220"/>
      <c r="E5220"/>
    </row>
    <row r="5221" spans="2:5" x14ac:dyDescent="0.25">
      <c r="B5221"/>
      <c r="C5221"/>
      <c r="D5221"/>
      <c r="E5221"/>
    </row>
    <row r="5222" spans="2:5" x14ac:dyDescent="0.25">
      <c r="B5222"/>
      <c r="C5222"/>
      <c r="D5222"/>
      <c r="E5222"/>
    </row>
    <row r="5223" spans="2:5" x14ac:dyDescent="0.25">
      <c r="B5223"/>
      <c r="C5223"/>
      <c r="D5223"/>
      <c r="E5223"/>
    </row>
    <row r="5224" spans="2:5" x14ac:dyDescent="0.25">
      <c r="B5224"/>
      <c r="C5224"/>
      <c r="D5224"/>
      <c r="E5224"/>
    </row>
    <row r="5225" spans="2:5" x14ac:dyDescent="0.25">
      <c r="B5225"/>
      <c r="C5225"/>
      <c r="D5225"/>
      <c r="E5225"/>
    </row>
    <row r="5226" spans="2:5" x14ac:dyDescent="0.25">
      <c r="B5226"/>
      <c r="C5226"/>
      <c r="D5226"/>
      <c r="E5226"/>
    </row>
    <row r="5227" spans="2:5" x14ac:dyDescent="0.25">
      <c r="B5227"/>
      <c r="C5227"/>
      <c r="D5227"/>
      <c r="E5227"/>
    </row>
    <row r="5228" spans="2:5" x14ac:dyDescent="0.25">
      <c r="B5228"/>
      <c r="C5228"/>
      <c r="D5228"/>
      <c r="E5228"/>
    </row>
    <row r="5229" spans="2:5" x14ac:dyDescent="0.25">
      <c r="B5229"/>
      <c r="C5229"/>
      <c r="D5229"/>
      <c r="E5229"/>
    </row>
    <row r="5230" spans="2:5" x14ac:dyDescent="0.25">
      <c r="B5230"/>
      <c r="C5230"/>
      <c r="D5230"/>
      <c r="E5230"/>
    </row>
    <row r="5231" spans="2:5" x14ac:dyDescent="0.25">
      <c r="B5231"/>
      <c r="C5231"/>
      <c r="D5231"/>
      <c r="E5231"/>
    </row>
    <row r="5232" spans="2:5" x14ac:dyDescent="0.25">
      <c r="B5232"/>
      <c r="C5232"/>
      <c r="D5232"/>
      <c r="E5232"/>
    </row>
    <row r="5233" spans="2:5" x14ac:dyDescent="0.25">
      <c r="B5233"/>
      <c r="C5233"/>
      <c r="D5233"/>
      <c r="E5233"/>
    </row>
    <row r="5234" spans="2:5" x14ac:dyDescent="0.25">
      <c r="B5234"/>
      <c r="C5234"/>
      <c r="D5234"/>
      <c r="E5234"/>
    </row>
    <row r="5235" spans="2:5" x14ac:dyDescent="0.25">
      <c r="B5235"/>
      <c r="C5235"/>
      <c r="D5235"/>
      <c r="E5235"/>
    </row>
    <row r="5236" spans="2:5" x14ac:dyDescent="0.25">
      <c r="B5236"/>
      <c r="C5236"/>
      <c r="D5236"/>
      <c r="E5236"/>
    </row>
    <row r="5237" spans="2:5" x14ac:dyDescent="0.25">
      <c r="B5237"/>
      <c r="C5237"/>
      <c r="D5237"/>
      <c r="E5237"/>
    </row>
    <row r="5238" spans="2:5" x14ac:dyDescent="0.25">
      <c r="B5238"/>
      <c r="C5238"/>
      <c r="D5238"/>
      <c r="E5238"/>
    </row>
    <row r="5239" spans="2:5" x14ac:dyDescent="0.25">
      <c r="B5239"/>
      <c r="C5239"/>
      <c r="D5239"/>
      <c r="E5239"/>
    </row>
    <row r="5240" spans="2:5" x14ac:dyDescent="0.25">
      <c r="B5240"/>
      <c r="C5240"/>
      <c r="D5240"/>
      <c r="E5240"/>
    </row>
    <row r="5241" spans="2:5" x14ac:dyDescent="0.25">
      <c r="B5241"/>
      <c r="C5241"/>
      <c r="D5241"/>
      <c r="E5241"/>
    </row>
    <row r="5242" spans="2:5" x14ac:dyDescent="0.25">
      <c r="B5242"/>
      <c r="C5242"/>
      <c r="D5242"/>
      <c r="E5242"/>
    </row>
    <row r="5243" spans="2:5" x14ac:dyDescent="0.25">
      <c r="B5243"/>
      <c r="C5243"/>
      <c r="D5243"/>
      <c r="E5243"/>
    </row>
    <row r="5244" spans="2:5" x14ac:dyDescent="0.25">
      <c r="B5244"/>
      <c r="C5244"/>
      <c r="D5244"/>
      <c r="E5244"/>
    </row>
    <row r="5245" spans="2:5" x14ac:dyDescent="0.25">
      <c r="B5245"/>
      <c r="C5245"/>
      <c r="D5245"/>
      <c r="E5245"/>
    </row>
    <row r="5246" spans="2:5" x14ac:dyDescent="0.25">
      <c r="B5246"/>
      <c r="C5246"/>
      <c r="D5246"/>
      <c r="E5246"/>
    </row>
    <row r="5247" spans="2:5" x14ac:dyDescent="0.25">
      <c r="B5247"/>
      <c r="C5247"/>
      <c r="D5247"/>
      <c r="E5247"/>
    </row>
    <row r="5248" spans="2:5" x14ac:dyDescent="0.25">
      <c r="B5248"/>
      <c r="C5248"/>
      <c r="D5248"/>
      <c r="E5248"/>
    </row>
    <row r="5249" spans="2:5" x14ac:dyDescent="0.25">
      <c r="B5249"/>
      <c r="C5249"/>
      <c r="D5249"/>
      <c r="E5249"/>
    </row>
    <row r="5250" spans="2:5" x14ac:dyDescent="0.25">
      <c r="B5250"/>
      <c r="C5250"/>
      <c r="D5250"/>
      <c r="E5250"/>
    </row>
    <row r="5251" spans="2:5" x14ac:dyDescent="0.25">
      <c r="B5251"/>
      <c r="C5251"/>
      <c r="D5251"/>
      <c r="E5251"/>
    </row>
    <row r="5252" spans="2:5" x14ac:dyDescent="0.25">
      <c r="B5252"/>
      <c r="C5252"/>
      <c r="D5252"/>
      <c r="E5252"/>
    </row>
    <row r="5253" spans="2:5" x14ac:dyDescent="0.25">
      <c r="B5253"/>
      <c r="C5253"/>
      <c r="D5253"/>
      <c r="E5253"/>
    </row>
    <row r="5254" spans="2:5" x14ac:dyDescent="0.25">
      <c r="B5254"/>
      <c r="C5254"/>
      <c r="D5254"/>
      <c r="E5254"/>
    </row>
    <row r="5255" spans="2:5" x14ac:dyDescent="0.25">
      <c r="B5255"/>
      <c r="C5255"/>
      <c r="D5255"/>
      <c r="E5255"/>
    </row>
    <row r="5256" spans="2:5" x14ac:dyDescent="0.25">
      <c r="B5256"/>
      <c r="C5256"/>
      <c r="D5256"/>
      <c r="E5256"/>
    </row>
    <row r="5257" spans="2:5" x14ac:dyDescent="0.25">
      <c r="B5257"/>
      <c r="C5257"/>
      <c r="D5257"/>
      <c r="E5257"/>
    </row>
    <row r="5258" spans="2:5" x14ac:dyDescent="0.25">
      <c r="B5258"/>
      <c r="C5258"/>
      <c r="D5258"/>
      <c r="E5258"/>
    </row>
    <row r="5259" spans="2:5" x14ac:dyDescent="0.25">
      <c r="B5259"/>
      <c r="C5259"/>
      <c r="D5259"/>
      <c r="E5259"/>
    </row>
    <row r="5260" spans="2:5" x14ac:dyDescent="0.25">
      <c r="B5260"/>
      <c r="C5260"/>
      <c r="D5260"/>
      <c r="E5260"/>
    </row>
    <row r="5261" spans="2:5" x14ac:dyDescent="0.25">
      <c r="B5261"/>
      <c r="C5261"/>
      <c r="D5261"/>
      <c r="E5261"/>
    </row>
    <row r="5262" spans="2:5" x14ac:dyDescent="0.25">
      <c r="B5262"/>
      <c r="C5262"/>
      <c r="D5262"/>
      <c r="E5262"/>
    </row>
    <row r="5263" spans="2:5" x14ac:dyDescent="0.25">
      <c r="B5263"/>
      <c r="C5263"/>
      <c r="D5263"/>
      <c r="E5263"/>
    </row>
    <row r="5264" spans="2:5" x14ac:dyDescent="0.25">
      <c r="B5264"/>
      <c r="C5264"/>
      <c r="D5264"/>
      <c r="E5264"/>
    </row>
    <row r="5265" spans="2:5" x14ac:dyDescent="0.25">
      <c r="B5265"/>
      <c r="C5265"/>
      <c r="D5265"/>
      <c r="E5265"/>
    </row>
    <row r="5266" spans="2:5" x14ac:dyDescent="0.25">
      <c r="B5266"/>
      <c r="C5266"/>
      <c r="D5266"/>
      <c r="E5266"/>
    </row>
    <row r="5267" spans="2:5" x14ac:dyDescent="0.25">
      <c r="B5267"/>
      <c r="C5267"/>
      <c r="D5267"/>
      <c r="E5267"/>
    </row>
    <row r="5268" spans="2:5" x14ac:dyDescent="0.25">
      <c r="B5268"/>
      <c r="C5268"/>
      <c r="D5268"/>
      <c r="E5268"/>
    </row>
    <row r="5269" spans="2:5" x14ac:dyDescent="0.25">
      <c r="B5269"/>
      <c r="C5269"/>
      <c r="D5269"/>
      <c r="E5269"/>
    </row>
    <row r="5270" spans="2:5" x14ac:dyDescent="0.25">
      <c r="B5270"/>
      <c r="C5270"/>
      <c r="D5270"/>
      <c r="E5270"/>
    </row>
    <row r="5271" spans="2:5" x14ac:dyDescent="0.25">
      <c r="B5271"/>
      <c r="C5271"/>
      <c r="D5271"/>
      <c r="E5271"/>
    </row>
    <row r="5272" spans="2:5" x14ac:dyDescent="0.25">
      <c r="B5272"/>
      <c r="C5272"/>
      <c r="D5272"/>
      <c r="E5272"/>
    </row>
    <row r="5273" spans="2:5" x14ac:dyDescent="0.25">
      <c r="B5273"/>
      <c r="C5273"/>
      <c r="D5273"/>
      <c r="E5273"/>
    </row>
    <row r="5274" spans="2:5" x14ac:dyDescent="0.25">
      <c r="B5274"/>
      <c r="C5274"/>
      <c r="D5274"/>
      <c r="E5274"/>
    </row>
    <row r="5275" spans="2:5" x14ac:dyDescent="0.25">
      <c r="B5275"/>
      <c r="C5275"/>
      <c r="D5275"/>
      <c r="E5275"/>
    </row>
    <row r="5276" spans="2:5" x14ac:dyDescent="0.25">
      <c r="B5276"/>
      <c r="C5276"/>
      <c r="D5276"/>
      <c r="E5276"/>
    </row>
    <row r="5277" spans="2:5" x14ac:dyDescent="0.25">
      <c r="B5277"/>
      <c r="C5277"/>
      <c r="D5277"/>
      <c r="E5277"/>
    </row>
    <row r="5278" spans="2:5" x14ac:dyDescent="0.25">
      <c r="B5278"/>
      <c r="C5278"/>
      <c r="D5278"/>
      <c r="E5278"/>
    </row>
    <row r="5279" spans="2:5" x14ac:dyDescent="0.25">
      <c r="B5279"/>
      <c r="C5279"/>
      <c r="D5279"/>
      <c r="E5279"/>
    </row>
    <row r="5280" spans="2:5" x14ac:dyDescent="0.25">
      <c r="B5280"/>
      <c r="C5280"/>
      <c r="D5280"/>
      <c r="E5280"/>
    </row>
    <row r="5281" spans="2:5" x14ac:dyDescent="0.25">
      <c r="B5281"/>
      <c r="C5281"/>
      <c r="D5281"/>
      <c r="E5281"/>
    </row>
    <row r="5282" spans="2:5" x14ac:dyDescent="0.25">
      <c r="B5282"/>
      <c r="C5282"/>
      <c r="D5282"/>
      <c r="E5282"/>
    </row>
    <row r="5283" spans="2:5" x14ac:dyDescent="0.25">
      <c r="B5283"/>
      <c r="C5283"/>
      <c r="D5283"/>
      <c r="E5283"/>
    </row>
    <row r="5284" spans="2:5" x14ac:dyDescent="0.25">
      <c r="B5284"/>
      <c r="C5284"/>
      <c r="D5284"/>
      <c r="E5284"/>
    </row>
    <row r="5285" spans="2:5" x14ac:dyDescent="0.25">
      <c r="B5285"/>
      <c r="C5285"/>
      <c r="D5285"/>
      <c r="E5285"/>
    </row>
    <row r="5286" spans="2:5" x14ac:dyDescent="0.25">
      <c r="B5286"/>
      <c r="C5286"/>
      <c r="D5286"/>
      <c r="E5286"/>
    </row>
    <row r="5287" spans="2:5" x14ac:dyDescent="0.25">
      <c r="B5287"/>
      <c r="C5287"/>
      <c r="D5287"/>
      <c r="E5287"/>
    </row>
    <row r="5288" spans="2:5" x14ac:dyDescent="0.25">
      <c r="B5288"/>
      <c r="C5288"/>
      <c r="D5288"/>
      <c r="E5288"/>
    </row>
    <row r="5289" spans="2:5" x14ac:dyDescent="0.25">
      <c r="B5289"/>
      <c r="C5289"/>
      <c r="D5289"/>
      <c r="E5289"/>
    </row>
    <row r="5290" spans="2:5" x14ac:dyDescent="0.25">
      <c r="B5290"/>
      <c r="C5290"/>
      <c r="D5290"/>
      <c r="E5290"/>
    </row>
    <row r="5291" spans="2:5" x14ac:dyDescent="0.25">
      <c r="B5291"/>
      <c r="C5291"/>
      <c r="D5291"/>
      <c r="E5291"/>
    </row>
    <row r="5292" spans="2:5" x14ac:dyDescent="0.25">
      <c r="B5292"/>
      <c r="C5292"/>
      <c r="D5292"/>
      <c r="E5292"/>
    </row>
    <row r="5293" spans="2:5" x14ac:dyDescent="0.25">
      <c r="B5293"/>
      <c r="C5293"/>
      <c r="D5293"/>
      <c r="E5293"/>
    </row>
    <row r="5294" spans="2:5" x14ac:dyDescent="0.25">
      <c r="B5294"/>
      <c r="C5294"/>
      <c r="D5294"/>
      <c r="E5294"/>
    </row>
    <row r="5295" spans="2:5" x14ac:dyDescent="0.25">
      <c r="B5295"/>
      <c r="C5295"/>
      <c r="D5295"/>
      <c r="E5295"/>
    </row>
    <row r="5296" spans="2:5" x14ac:dyDescent="0.25">
      <c r="B5296"/>
      <c r="C5296"/>
      <c r="D5296"/>
      <c r="E5296"/>
    </row>
    <row r="5297" spans="2:5" x14ac:dyDescent="0.25">
      <c r="B5297"/>
      <c r="C5297"/>
      <c r="D5297"/>
      <c r="E5297"/>
    </row>
    <row r="5298" spans="2:5" x14ac:dyDescent="0.25">
      <c r="B5298"/>
      <c r="C5298"/>
      <c r="D5298"/>
      <c r="E5298"/>
    </row>
    <row r="5299" spans="2:5" x14ac:dyDescent="0.25">
      <c r="B5299"/>
      <c r="C5299"/>
      <c r="D5299"/>
      <c r="E5299"/>
    </row>
    <row r="5300" spans="2:5" x14ac:dyDescent="0.25">
      <c r="B5300"/>
      <c r="C5300"/>
      <c r="D5300"/>
      <c r="E5300"/>
    </row>
    <row r="5301" spans="2:5" x14ac:dyDescent="0.25">
      <c r="B5301"/>
      <c r="C5301"/>
      <c r="D5301"/>
      <c r="E5301"/>
    </row>
    <row r="5302" spans="2:5" x14ac:dyDescent="0.25">
      <c r="B5302"/>
      <c r="C5302"/>
      <c r="D5302"/>
      <c r="E5302"/>
    </row>
    <row r="5303" spans="2:5" x14ac:dyDescent="0.25">
      <c r="B5303"/>
      <c r="C5303"/>
      <c r="D5303"/>
      <c r="E5303"/>
    </row>
    <row r="5304" spans="2:5" x14ac:dyDescent="0.25">
      <c r="B5304"/>
      <c r="C5304"/>
      <c r="D5304"/>
      <c r="E5304"/>
    </row>
    <row r="5305" spans="2:5" x14ac:dyDescent="0.25">
      <c r="B5305"/>
      <c r="C5305"/>
      <c r="D5305"/>
      <c r="E5305"/>
    </row>
    <row r="5306" spans="2:5" x14ac:dyDescent="0.25">
      <c r="B5306"/>
      <c r="C5306"/>
      <c r="D5306"/>
      <c r="E5306"/>
    </row>
    <row r="5307" spans="2:5" x14ac:dyDescent="0.25">
      <c r="B5307"/>
      <c r="C5307"/>
      <c r="D5307"/>
      <c r="E5307"/>
    </row>
    <row r="5308" spans="2:5" x14ac:dyDescent="0.25">
      <c r="B5308"/>
      <c r="C5308"/>
      <c r="D5308"/>
      <c r="E5308"/>
    </row>
    <row r="5309" spans="2:5" x14ac:dyDescent="0.25">
      <c r="B5309"/>
      <c r="C5309"/>
      <c r="D5309"/>
      <c r="E5309"/>
    </row>
    <row r="5310" spans="2:5" x14ac:dyDescent="0.25">
      <c r="B5310"/>
      <c r="C5310"/>
      <c r="D5310"/>
      <c r="E5310"/>
    </row>
    <row r="5311" spans="2:5" x14ac:dyDescent="0.25">
      <c r="B5311"/>
      <c r="C5311"/>
      <c r="D5311"/>
      <c r="E5311"/>
    </row>
    <row r="5312" spans="2:5"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row r="5688" spans="2:5" x14ac:dyDescent="0.25">
      <c r="B5688"/>
      <c r="C5688"/>
      <c r="D5688"/>
      <c r="E5688"/>
    </row>
    <row r="5689" spans="2:5" x14ac:dyDescent="0.25">
      <c r="B5689"/>
      <c r="C5689"/>
      <c r="D5689"/>
      <c r="E5689"/>
    </row>
    <row r="5690" spans="2:5" x14ac:dyDescent="0.25">
      <c r="B5690"/>
      <c r="C5690"/>
      <c r="D5690"/>
      <c r="E5690"/>
    </row>
    <row r="5691" spans="2:5" x14ac:dyDescent="0.25">
      <c r="B5691"/>
      <c r="C5691"/>
      <c r="D5691"/>
      <c r="E5691"/>
    </row>
    <row r="5692" spans="2:5" x14ac:dyDescent="0.25">
      <c r="B5692"/>
      <c r="C5692"/>
      <c r="D5692"/>
      <c r="E5692"/>
    </row>
    <row r="5693" spans="2:5" x14ac:dyDescent="0.25">
      <c r="B5693"/>
      <c r="C5693"/>
      <c r="D5693"/>
      <c r="E5693"/>
    </row>
    <row r="5694" spans="2:5" x14ac:dyDescent="0.25">
      <c r="B5694"/>
      <c r="C5694"/>
      <c r="D5694"/>
      <c r="E5694"/>
    </row>
    <row r="5695" spans="2:5" x14ac:dyDescent="0.25">
      <c r="B5695"/>
      <c r="C5695"/>
      <c r="D5695"/>
      <c r="E5695"/>
    </row>
    <row r="5696" spans="2:5" x14ac:dyDescent="0.25">
      <c r="B5696"/>
      <c r="C5696"/>
      <c r="D5696"/>
      <c r="E5696"/>
    </row>
    <row r="5697" spans="2:5" x14ac:dyDescent="0.25">
      <c r="B5697"/>
      <c r="C5697"/>
      <c r="D5697"/>
      <c r="E5697"/>
    </row>
    <row r="5698" spans="2:5" x14ac:dyDescent="0.25">
      <c r="B5698"/>
      <c r="C5698"/>
      <c r="D5698"/>
      <c r="E5698"/>
    </row>
    <row r="5699" spans="2:5" x14ac:dyDescent="0.25">
      <c r="B5699"/>
      <c r="C5699"/>
      <c r="D5699"/>
      <c r="E5699"/>
    </row>
    <row r="5700" spans="2:5" x14ac:dyDescent="0.25">
      <c r="B5700"/>
      <c r="C5700"/>
      <c r="D5700"/>
      <c r="E5700"/>
    </row>
    <row r="5701" spans="2:5" x14ac:dyDescent="0.25">
      <c r="B5701"/>
      <c r="C5701"/>
      <c r="D5701"/>
      <c r="E5701"/>
    </row>
    <row r="5702" spans="2:5" x14ac:dyDescent="0.25">
      <c r="B5702"/>
      <c r="C5702"/>
      <c r="D5702"/>
      <c r="E5702"/>
    </row>
    <row r="5703" spans="2:5" x14ac:dyDescent="0.25">
      <c r="B5703"/>
      <c r="C5703"/>
      <c r="D5703"/>
      <c r="E5703"/>
    </row>
    <row r="5704" spans="2:5" x14ac:dyDescent="0.25">
      <c r="B5704"/>
      <c r="C5704"/>
      <c r="D5704"/>
      <c r="E5704"/>
    </row>
    <row r="5705" spans="2:5" x14ac:dyDescent="0.25">
      <c r="B5705"/>
      <c r="C5705"/>
      <c r="D5705"/>
      <c r="E5705"/>
    </row>
    <row r="5706" spans="2:5" x14ac:dyDescent="0.25">
      <c r="B5706"/>
      <c r="C5706"/>
      <c r="D5706"/>
      <c r="E5706"/>
    </row>
    <row r="5707" spans="2:5" x14ac:dyDescent="0.25">
      <c r="B5707"/>
      <c r="C5707"/>
      <c r="D5707"/>
      <c r="E5707"/>
    </row>
    <row r="5708" spans="2:5" x14ac:dyDescent="0.25">
      <c r="B5708"/>
      <c r="C5708"/>
      <c r="D5708"/>
      <c r="E5708"/>
    </row>
    <row r="5709" spans="2:5" x14ac:dyDescent="0.25">
      <c r="B5709"/>
      <c r="C5709"/>
      <c r="D5709"/>
      <c r="E5709"/>
    </row>
    <row r="5710" spans="2:5" x14ac:dyDescent="0.25">
      <c r="B5710"/>
      <c r="C5710"/>
      <c r="D5710"/>
      <c r="E5710"/>
    </row>
    <row r="5711" spans="2:5" x14ac:dyDescent="0.25">
      <c r="B5711"/>
      <c r="C5711"/>
      <c r="D5711"/>
      <c r="E5711"/>
    </row>
    <row r="5712" spans="2:5" x14ac:dyDescent="0.25">
      <c r="B5712"/>
      <c r="C5712"/>
      <c r="D5712"/>
      <c r="E5712"/>
    </row>
    <row r="5713" spans="2:5" x14ac:dyDescent="0.25">
      <c r="B5713"/>
      <c r="C5713"/>
      <c r="D5713"/>
      <c r="E5713"/>
    </row>
    <row r="5714" spans="2:5" x14ac:dyDescent="0.25">
      <c r="B5714"/>
      <c r="C5714"/>
      <c r="D5714"/>
      <c r="E5714"/>
    </row>
    <row r="5715" spans="2:5" x14ac:dyDescent="0.25">
      <c r="B5715"/>
      <c r="C5715"/>
      <c r="D5715"/>
      <c r="E5715"/>
    </row>
    <row r="5716" spans="2:5" x14ac:dyDescent="0.25">
      <c r="B5716"/>
      <c r="C5716"/>
      <c r="D5716"/>
      <c r="E5716"/>
    </row>
    <row r="5717" spans="2:5" x14ac:dyDescent="0.25">
      <c r="B5717"/>
      <c r="C5717"/>
      <c r="D5717"/>
      <c r="E5717"/>
    </row>
    <row r="5718" spans="2:5" x14ac:dyDescent="0.25">
      <c r="B5718"/>
      <c r="C5718"/>
      <c r="D5718"/>
      <c r="E5718"/>
    </row>
    <row r="5719" spans="2:5" x14ac:dyDescent="0.25">
      <c r="B5719"/>
      <c r="C5719"/>
      <c r="D5719"/>
      <c r="E5719"/>
    </row>
    <row r="5720" spans="2:5" x14ac:dyDescent="0.25">
      <c r="B5720"/>
      <c r="C5720"/>
      <c r="D5720"/>
      <c r="E5720"/>
    </row>
    <row r="5721" spans="2:5" x14ac:dyDescent="0.25">
      <c r="B5721"/>
      <c r="C5721"/>
      <c r="D5721"/>
      <c r="E5721"/>
    </row>
    <row r="5722" spans="2:5" x14ac:dyDescent="0.25">
      <c r="B5722"/>
      <c r="C5722"/>
      <c r="D5722"/>
      <c r="E5722"/>
    </row>
    <row r="5723" spans="2:5" x14ac:dyDescent="0.25">
      <c r="B5723"/>
      <c r="C5723"/>
      <c r="D5723"/>
      <c r="E5723"/>
    </row>
    <row r="5724" spans="2:5" x14ac:dyDescent="0.25">
      <c r="B5724"/>
      <c r="C5724"/>
      <c r="D5724"/>
      <c r="E5724"/>
    </row>
    <row r="5725" spans="2:5" x14ac:dyDescent="0.25">
      <c r="B5725"/>
      <c r="C5725"/>
      <c r="D5725"/>
      <c r="E5725"/>
    </row>
    <row r="5726" spans="2:5" x14ac:dyDescent="0.25">
      <c r="B5726"/>
      <c r="C5726"/>
      <c r="D5726"/>
      <c r="E5726"/>
    </row>
    <row r="5727" spans="2:5" x14ac:dyDescent="0.25">
      <c r="B5727"/>
      <c r="C5727"/>
      <c r="D5727"/>
      <c r="E5727"/>
    </row>
    <row r="5728" spans="2:5" x14ac:dyDescent="0.25">
      <c r="B5728"/>
      <c r="C5728"/>
      <c r="D5728"/>
      <c r="E5728"/>
    </row>
    <row r="5729" spans="2:5" x14ac:dyDescent="0.25">
      <c r="B5729"/>
      <c r="C5729"/>
      <c r="D5729"/>
      <c r="E5729"/>
    </row>
    <row r="5730" spans="2:5" x14ac:dyDescent="0.25">
      <c r="B5730"/>
      <c r="C5730"/>
      <c r="D5730"/>
      <c r="E5730"/>
    </row>
    <row r="5731" spans="2:5" x14ac:dyDescent="0.25">
      <c r="B5731"/>
      <c r="C5731"/>
      <c r="D5731"/>
      <c r="E5731"/>
    </row>
    <row r="5732" spans="2:5" x14ac:dyDescent="0.25">
      <c r="B5732"/>
      <c r="C5732"/>
      <c r="D5732"/>
      <c r="E5732"/>
    </row>
    <row r="5733" spans="2:5" x14ac:dyDescent="0.25">
      <c r="B5733"/>
      <c r="C5733"/>
      <c r="D5733"/>
      <c r="E5733"/>
    </row>
    <row r="5734" spans="2:5" x14ac:dyDescent="0.25">
      <c r="B5734"/>
      <c r="C5734"/>
      <c r="D5734"/>
      <c r="E5734"/>
    </row>
    <row r="5735" spans="2:5" x14ac:dyDescent="0.25">
      <c r="B5735"/>
      <c r="C5735"/>
      <c r="D5735"/>
      <c r="E5735"/>
    </row>
    <row r="5736" spans="2:5" x14ac:dyDescent="0.25">
      <c r="B5736"/>
      <c r="C5736"/>
      <c r="D5736"/>
      <c r="E5736"/>
    </row>
    <row r="5737" spans="2:5" x14ac:dyDescent="0.25">
      <c r="B5737"/>
      <c r="C5737"/>
      <c r="D5737"/>
      <c r="E5737"/>
    </row>
    <row r="5738" spans="2:5" x14ac:dyDescent="0.25">
      <c r="B5738"/>
      <c r="C5738"/>
      <c r="D5738"/>
      <c r="E5738"/>
    </row>
    <row r="5739" spans="2:5" x14ac:dyDescent="0.25">
      <c r="B5739"/>
      <c r="C5739"/>
      <c r="D5739"/>
      <c r="E5739"/>
    </row>
    <row r="5740" spans="2:5" x14ac:dyDescent="0.25">
      <c r="B5740"/>
      <c r="C5740"/>
      <c r="D5740"/>
      <c r="E5740"/>
    </row>
    <row r="5741" spans="2:5" x14ac:dyDescent="0.25">
      <c r="B5741"/>
      <c r="C5741"/>
      <c r="D5741"/>
      <c r="E5741"/>
    </row>
    <row r="5742" spans="2:5" x14ac:dyDescent="0.25">
      <c r="B5742"/>
      <c r="C5742"/>
      <c r="D5742"/>
      <c r="E5742"/>
    </row>
    <row r="5743" spans="2:5" x14ac:dyDescent="0.25">
      <c r="B5743"/>
      <c r="C5743"/>
      <c r="D5743"/>
      <c r="E5743"/>
    </row>
    <row r="5744" spans="2:5" x14ac:dyDescent="0.25">
      <c r="B5744"/>
      <c r="C5744"/>
      <c r="D5744"/>
      <c r="E5744"/>
    </row>
    <row r="5745" spans="2:5" x14ac:dyDescent="0.25">
      <c r="B5745"/>
      <c r="C5745"/>
      <c r="D5745"/>
      <c r="E5745"/>
    </row>
    <row r="5746" spans="2:5" x14ac:dyDescent="0.25">
      <c r="B5746"/>
      <c r="C5746"/>
      <c r="D5746"/>
      <c r="E5746"/>
    </row>
    <row r="5747" spans="2:5" x14ac:dyDescent="0.25">
      <c r="B5747"/>
      <c r="C5747"/>
      <c r="D5747"/>
      <c r="E5747"/>
    </row>
    <row r="5748" spans="2:5" x14ac:dyDescent="0.25">
      <c r="B5748"/>
      <c r="C5748"/>
      <c r="D5748"/>
      <c r="E5748"/>
    </row>
    <row r="5749" spans="2:5" x14ac:dyDescent="0.25">
      <c r="B5749"/>
      <c r="C5749"/>
      <c r="D5749"/>
      <c r="E5749"/>
    </row>
    <row r="5750" spans="2:5" x14ac:dyDescent="0.25">
      <c r="B5750"/>
      <c r="C5750"/>
      <c r="D5750"/>
      <c r="E5750"/>
    </row>
    <row r="5751" spans="2:5" x14ac:dyDescent="0.25">
      <c r="B5751"/>
      <c r="C5751"/>
      <c r="D5751"/>
      <c r="E5751"/>
    </row>
    <row r="5752" spans="2:5" x14ac:dyDescent="0.25">
      <c r="B5752"/>
      <c r="C5752"/>
      <c r="D5752"/>
      <c r="E5752"/>
    </row>
    <row r="5753" spans="2:5" x14ac:dyDescent="0.25">
      <c r="B5753"/>
      <c r="C5753"/>
      <c r="D5753"/>
      <c r="E5753"/>
    </row>
    <row r="5754" spans="2:5" x14ac:dyDescent="0.25">
      <c r="B5754"/>
      <c r="C5754"/>
      <c r="D5754"/>
      <c r="E5754"/>
    </row>
    <row r="5755" spans="2:5" x14ac:dyDescent="0.25">
      <c r="B5755"/>
      <c r="C5755"/>
      <c r="D5755"/>
      <c r="E5755"/>
    </row>
    <row r="5756" spans="2:5" x14ac:dyDescent="0.25">
      <c r="B5756"/>
      <c r="C5756"/>
      <c r="D5756"/>
      <c r="E5756"/>
    </row>
    <row r="5757" spans="2:5" x14ac:dyDescent="0.25">
      <c r="B5757"/>
      <c r="C5757"/>
      <c r="D5757"/>
      <c r="E5757"/>
    </row>
    <row r="5758" spans="2:5" x14ac:dyDescent="0.25">
      <c r="B5758"/>
      <c r="C5758"/>
      <c r="D5758"/>
      <c r="E5758"/>
    </row>
    <row r="5759" spans="2:5" x14ac:dyDescent="0.25">
      <c r="B5759"/>
      <c r="C5759"/>
      <c r="D5759"/>
      <c r="E5759"/>
    </row>
    <row r="5760" spans="2:5" x14ac:dyDescent="0.25">
      <c r="B5760"/>
      <c r="C5760"/>
      <c r="D5760"/>
      <c r="E5760"/>
    </row>
    <row r="5761" spans="2:5" x14ac:dyDescent="0.25">
      <c r="B5761"/>
      <c r="C5761"/>
      <c r="D5761"/>
      <c r="E5761"/>
    </row>
    <row r="5762" spans="2:5" x14ac:dyDescent="0.25">
      <c r="B5762"/>
      <c r="C5762"/>
      <c r="D5762"/>
      <c r="E5762"/>
    </row>
    <row r="5763" spans="2:5" x14ac:dyDescent="0.25">
      <c r="B5763"/>
      <c r="C5763"/>
      <c r="D5763"/>
      <c r="E5763"/>
    </row>
    <row r="5764" spans="2:5" x14ac:dyDescent="0.25">
      <c r="B5764"/>
      <c r="C5764"/>
      <c r="D5764"/>
      <c r="E5764"/>
    </row>
    <row r="5765" spans="2:5" x14ac:dyDescent="0.25">
      <c r="B5765"/>
      <c r="C5765"/>
      <c r="D5765"/>
      <c r="E5765"/>
    </row>
    <row r="5766" spans="2:5" x14ac:dyDescent="0.25">
      <c r="B5766"/>
      <c r="C5766"/>
      <c r="D5766"/>
      <c r="E5766"/>
    </row>
    <row r="5767" spans="2:5" x14ac:dyDescent="0.25">
      <c r="B5767"/>
      <c r="C5767"/>
      <c r="D5767"/>
      <c r="E5767"/>
    </row>
    <row r="5768" spans="2:5" x14ac:dyDescent="0.25">
      <c r="B5768"/>
      <c r="C5768"/>
      <c r="D5768"/>
      <c r="E5768"/>
    </row>
    <row r="5769" spans="2:5" x14ac:dyDescent="0.25">
      <c r="B5769"/>
      <c r="C5769"/>
      <c r="D5769"/>
      <c r="E5769"/>
    </row>
    <row r="5770" spans="2:5" x14ac:dyDescent="0.25">
      <c r="B5770"/>
      <c r="C5770"/>
      <c r="D5770"/>
      <c r="E5770"/>
    </row>
    <row r="5771" spans="2:5" x14ac:dyDescent="0.25">
      <c r="B5771"/>
      <c r="C5771"/>
      <c r="D5771"/>
      <c r="E5771"/>
    </row>
    <row r="5772" spans="2:5" x14ac:dyDescent="0.25">
      <c r="B5772"/>
      <c r="C5772"/>
      <c r="D5772"/>
      <c r="E5772"/>
    </row>
    <row r="5773" spans="2:5" x14ac:dyDescent="0.25">
      <c r="B5773"/>
      <c r="C5773"/>
      <c r="D5773"/>
      <c r="E5773"/>
    </row>
    <row r="5774" spans="2:5" x14ac:dyDescent="0.25">
      <c r="B5774"/>
      <c r="C5774"/>
      <c r="D5774"/>
      <c r="E5774"/>
    </row>
    <row r="5775" spans="2:5" x14ac:dyDescent="0.25">
      <c r="B5775"/>
      <c r="C5775"/>
      <c r="D5775"/>
      <c r="E5775"/>
    </row>
    <row r="5776" spans="2:5" x14ac:dyDescent="0.25">
      <c r="B5776"/>
      <c r="C5776"/>
      <c r="D5776"/>
      <c r="E5776"/>
    </row>
    <row r="5777" spans="2:5" x14ac:dyDescent="0.25">
      <c r="B5777"/>
      <c r="C5777"/>
      <c r="D5777"/>
      <c r="E5777"/>
    </row>
    <row r="5778" spans="2:5" x14ac:dyDescent="0.25">
      <c r="B5778"/>
      <c r="C5778"/>
      <c r="D5778"/>
      <c r="E5778"/>
    </row>
    <row r="5779" spans="2:5" x14ac:dyDescent="0.25">
      <c r="B5779"/>
      <c r="C5779"/>
      <c r="D5779"/>
      <c r="E5779"/>
    </row>
    <row r="5780" spans="2:5" x14ac:dyDescent="0.25">
      <c r="B5780"/>
      <c r="C5780"/>
      <c r="D5780"/>
      <c r="E5780"/>
    </row>
    <row r="5781" spans="2:5" x14ac:dyDescent="0.25">
      <c r="B5781"/>
      <c r="C5781"/>
      <c r="D5781"/>
      <c r="E5781"/>
    </row>
    <row r="5782" spans="2:5" x14ac:dyDescent="0.25">
      <c r="B5782"/>
      <c r="C5782"/>
      <c r="D5782"/>
      <c r="E5782"/>
    </row>
    <row r="5783" spans="2:5" x14ac:dyDescent="0.25">
      <c r="B5783"/>
      <c r="C5783"/>
      <c r="D5783"/>
      <c r="E5783"/>
    </row>
    <row r="5784" spans="2:5" x14ac:dyDescent="0.25">
      <c r="B5784"/>
      <c r="C5784"/>
      <c r="D5784"/>
      <c r="E5784"/>
    </row>
    <row r="5785" spans="2:5" x14ac:dyDescent="0.25">
      <c r="B5785"/>
      <c r="C5785"/>
      <c r="D5785"/>
      <c r="E5785"/>
    </row>
    <row r="5786" spans="2:5" x14ac:dyDescent="0.25">
      <c r="B5786"/>
      <c r="C5786"/>
      <c r="D5786"/>
      <c r="E5786"/>
    </row>
    <row r="5787" spans="2:5" x14ac:dyDescent="0.25">
      <c r="B5787"/>
      <c r="C5787"/>
      <c r="D5787"/>
      <c r="E5787"/>
    </row>
    <row r="5788" spans="2:5" x14ac:dyDescent="0.25">
      <c r="B5788"/>
      <c r="C5788"/>
      <c r="D5788"/>
      <c r="E5788"/>
    </row>
    <row r="5789" spans="2:5" x14ac:dyDescent="0.25">
      <c r="B5789"/>
      <c r="C5789"/>
      <c r="D5789"/>
      <c r="E5789"/>
    </row>
    <row r="5790" spans="2:5" x14ac:dyDescent="0.25">
      <c r="B5790"/>
      <c r="C5790"/>
      <c r="D5790"/>
      <c r="E5790"/>
    </row>
    <row r="5791" spans="2:5" x14ac:dyDescent="0.25">
      <c r="B5791"/>
      <c r="C5791"/>
      <c r="D5791"/>
      <c r="E5791"/>
    </row>
    <row r="5792" spans="2:5" x14ac:dyDescent="0.25">
      <c r="B5792"/>
      <c r="C5792"/>
      <c r="D5792"/>
      <c r="E5792"/>
    </row>
    <row r="5793" spans="2:5" x14ac:dyDescent="0.25">
      <c r="B5793"/>
      <c r="C5793"/>
      <c r="D5793"/>
      <c r="E5793"/>
    </row>
    <row r="5794" spans="2:5" x14ac:dyDescent="0.25">
      <c r="B5794"/>
      <c r="C5794"/>
      <c r="D5794"/>
      <c r="E5794"/>
    </row>
    <row r="5795" spans="2:5" x14ac:dyDescent="0.25">
      <c r="B5795"/>
      <c r="C5795"/>
      <c r="D5795"/>
      <c r="E5795"/>
    </row>
    <row r="5796" spans="2:5" x14ac:dyDescent="0.25">
      <c r="B5796"/>
      <c r="C5796"/>
      <c r="D5796"/>
      <c r="E5796"/>
    </row>
    <row r="5797" spans="2:5" x14ac:dyDescent="0.25">
      <c r="B5797"/>
      <c r="C5797"/>
      <c r="D5797"/>
      <c r="E5797"/>
    </row>
    <row r="5798" spans="2:5" x14ac:dyDescent="0.25">
      <c r="B5798"/>
      <c r="C5798"/>
      <c r="D5798"/>
      <c r="E5798"/>
    </row>
    <row r="5799" spans="2:5" x14ac:dyDescent="0.25">
      <c r="B5799"/>
      <c r="C5799"/>
      <c r="D5799"/>
      <c r="E5799"/>
    </row>
    <row r="5800" spans="2:5" x14ac:dyDescent="0.25">
      <c r="B5800"/>
      <c r="C5800"/>
      <c r="D5800"/>
      <c r="E5800"/>
    </row>
    <row r="5801" spans="2:5" x14ac:dyDescent="0.25">
      <c r="B5801"/>
      <c r="C5801"/>
      <c r="D5801"/>
      <c r="E5801"/>
    </row>
    <row r="5802" spans="2:5" x14ac:dyDescent="0.25">
      <c r="B5802"/>
      <c r="C5802"/>
      <c r="D5802"/>
      <c r="E5802"/>
    </row>
    <row r="5803" spans="2:5" x14ac:dyDescent="0.25">
      <c r="B5803"/>
      <c r="C5803"/>
      <c r="D5803"/>
      <c r="E5803"/>
    </row>
    <row r="5804" spans="2:5" x14ac:dyDescent="0.25">
      <c r="B5804"/>
      <c r="C5804"/>
      <c r="D5804"/>
      <c r="E5804"/>
    </row>
    <row r="5805" spans="2:5" x14ac:dyDescent="0.25">
      <c r="B5805"/>
      <c r="C5805"/>
      <c r="D5805"/>
      <c r="E5805"/>
    </row>
    <row r="5806" spans="2:5" x14ac:dyDescent="0.25">
      <c r="B5806"/>
      <c r="C5806"/>
      <c r="D5806"/>
      <c r="E5806"/>
    </row>
    <row r="5807" spans="2:5" x14ac:dyDescent="0.25">
      <c r="B5807"/>
      <c r="C5807"/>
      <c r="D5807"/>
      <c r="E5807"/>
    </row>
    <row r="5808" spans="2:5" x14ac:dyDescent="0.25">
      <c r="B5808"/>
      <c r="C5808"/>
      <c r="D5808"/>
      <c r="E5808"/>
    </row>
    <row r="5809" spans="2:5" x14ac:dyDescent="0.25">
      <c r="B5809"/>
      <c r="C5809"/>
      <c r="D5809"/>
      <c r="E5809"/>
    </row>
    <row r="5810" spans="2:5" x14ac:dyDescent="0.25">
      <c r="B5810"/>
      <c r="C5810"/>
      <c r="D5810"/>
      <c r="E5810"/>
    </row>
    <row r="5811" spans="2:5" x14ac:dyDescent="0.25">
      <c r="B5811"/>
      <c r="C5811"/>
      <c r="D5811"/>
      <c r="E5811"/>
    </row>
    <row r="5812" spans="2:5" x14ac:dyDescent="0.25">
      <c r="B5812"/>
      <c r="C5812"/>
      <c r="D5812"/>
      <c r="E5812"/>
    </row>
    <row r="5813" spans="2:5" x14ac:dyDescent="0.25">
      <c r="B5813"/>
      <c r="C5813"/>
      <c r="D5813"/>
      <c r="E5813"/>
    </row>
    <row r="5814" spans="2:5" x14ac:dyDescent="0.25">
      <c r="B5814"/>
      <c r="C5814"/>
      <c r="D5814"/>
      <c r="E5814"/>
    </row>
    <row r="5815" spans="2:5" x14ac:dyDescent="0.25">
      <c r="B5815"/>
      <c r="C5815"/>
      <c r="D5815"/>
      <c r="E5815"/>
    </row>
    <row r="5816" spans="2:5" x14ac:dyDescent="0.25">
      <c r="B5816"/>
      <c r="C5816"/>
      <c r="D5816"/>
      <c r="E5816"/>
    </row>
    <row r="5817" spans="2:5" x14ac:dyDescent="0.25">
      <c r="B5817"/>
      <c r="C5817"/>
      <c r="D5817"/>
      <c r="E5817"/>
    </row>
    <row r="5818" spans="2:5" x14ac:dyDescent="0.25">
      <c r="B5818"/>
      <c r="C5818"/>
      <c r="D5818"/>
      <c r="E5818"/>
    </row>
    <row r="5819" spans="2:5" x14ac:dyDescent="0.25">
      <c r="B5819"/>
      <c r="C5819"/>
      <c r="D5819"/>
      <c r="E5819"/>
    </row>
    <row r="5820" spans="2:5" x14ac:dyDescent="0.25">
      <c r="B5820"/>
      <c r="C5820"/>
      <c r="D5820"/>
      <c r="E5820"/>
    </row>
    <row r="5821" spans="2:5" x14ac:dyDescent="0.25">
      <c r="B5821"/>
      <c r="C5821"/>
      <c r="D5821"/>
      <c r="E5821"/>
    </row>
    <row r="5822" spans="2:5" x14ac:dyDescent="0.25">
      <c r="B5822"/>
      <c r="C5822"/>
      <c r="D5822"/>
      <c r="E5822"/>
    </row>
    <row r="5823" spans="2:5" x14ac:dyDescent="0.25">
      <c r="B5823"/>
      <c r="C5823"/>
      <c r="D5823"/>
      <c r="E5823"/>
    </row>
    <row r="5824" spans="2:5" x14ac:dyDescent="0.25">
      <c r="B5824"/>
      <c r="C5824"/>
      <c r="D5824"/>
      <c r="E5824"/>
    </row>
    <row r="5825" spans="2:5" x14ac:dyDescent="0.25">
      <c r="B5825"/>
      <c r="C5825"/>
      <c r="D5825"/>
      <c r="E5825"/>
    </row>
    <row r="5826" spans="2:5" x14ac:dyDescent="0.25">
      <c r="B5826"/>
      <c r="C5826"/>
      <c r="D5826"/>
      <c r="E5826"/>
    </row>
    <row r="5827" spans="2:5" x14ac:dyDescent="0.25">
      <c r="B5827"/>
      <c r="C5827"/>
      <c r="D5827"/>
      <c r="E5827"/>
    </row>
    <row r="5828" spans="2:5" x14ac:dyDescent="0.25">
      <c r="B5828"/>
      <c r="C5828"/>
      <c r="D5828"/>
      <c r="E5828"/>
    </row>
    <row r="5829" spans="2:5" x14ac:dyDescent="0.25">
      <c r="B5829"/>
      <c r="C5829"/>
      <c r="D5829"/>
      <c r="E5829"/>
    </row>
    <row r="5830" spans="2:5" x14ac:dyDescent="0.25">
      <c r="B5830"/>
      <c r="C5830"/>
      <c r="D5830"/>
      <c r="E5830"/>
    </row>
    <row r="5831" spans="2:5" x14ac:dyDescent="0.25">
      <c r="B5831"/>
      <c r="C5831"/>
      <c r="D5831"/>
      <c r="E5831"/>
    </row>
    <row r="5832" spans="2:5" x14ac:dyDescent="0.25">
      <c r="B5832"/>
      <c r="C5832"/>
      <c r="D5832"/>
      <c r="E5832"/>
    </row>
    <row r="5833" spans="2:5" x14ac:dyDescent="0.25">
      <c r="B5833"/>
      <c r="C5833"/>
      <c r="D5833"/>
      <c r="E5833"/>
    </row>
    <row r="5834" spans="2:5" x14ac:dyDescent="0.25">
      <c r="B5834"/>
      <c r="C5834"/>
      <c r="D5834"/>
      <c r="E5834"/>
    </row>
    <row r="5835" spans="2:5" x14ac:dyDescent="0.25">
      <c r="B5835"/>
      <c r="C5835"/>
      <c r="D5835"/>
      <c r="E5835"/>
    </row>
    <row r="5836" spans="2:5" x14ac:dyDescent="0.25">
      <c r="B5836"/>
      <c r="C5836"/>
      <c r="D5836"/>
      <c r="E5836"/>
    </row>
    <row r="5837" spans="2:5" x14ac:dyDescent="0.25">
      <c r="B5837"/>
      <c r="C5837"/>
      <c r="D5837"/>
      <c r="E5837"/>
    </row>
    <row r="5838" spans="2:5" x14ac:dyDescent="0.25">
      <c r="B5838"/>
      <c r="C5838"/>
      <c r="D5838"/>
      <c r="E5838"/>
    </row>
    <row r="5839" spans="2:5" x14ac:dyDescent="0.25">
      <c r="B5839"/>
      <c r="C5839"/>
      <c r="D5839"/>
      <c r="E5839"/>
    </row>
    <row r="5840" spans="2:5" x14ac:dyDescent="0.25">
      <c r="B5840"/>
      <c r="C5840"/>
      <c r="D5840"/>
      <c r="E5840"/>
    </row>
    <row r="5841" spans="2:5" x14ac:dyDescent="0.25">
      <c r="B5841"/>
      <c r="C5841"/>
      <c r="D5841"/>
      <c r="E5841"/>
    </row>
    <row r="5842" spans="2:5" x14ac:dyDescent="0.25">
      <c r="B5842"/>
      <c r="C5842"/>
      <c r="D5842"/>
      <c r="E5842"/>
    </row>
    <row r="5843" spans="2:5" x14ac:dyDescent="0.25">
      <c r="B5843"/>
      <c r="C5843"/>
      <c r="D5843"/>
      <c r="E5843"/>
    </row>
    <row r="5844" spans="2:5" x14ac:dyDescent="0.25">
      <c r="B5844"/>
      <c r="C5844"/>
      <c r="D5844"/>
      <c r="E5844"/>
    </row>
    <row r="5845" spans="2:5" x14ac:dyDescent="0.25">
      <c r="B5845"/>
      <c r="C5845"/>
      <c r="D5845"/>
      <c r="E5845"/>
    </row>
    <row r="5846" spans="2:5" x14ac:dyDescent="0.25">
      <c r="B5846"/>
      <c r="C5846"/>
      <c r="D5846"/>
      <c r="E5846"/>
    </row>
    <row r="5847" spans="2:5" x14ac:dyDescent="0.25">
      <c r="B5847"/>
      <c r="C5847"/>
      <c r="D5847"/>
      <c r="E5847"/>
    </row>
    <row r="5848" spans="2:5" x14ac:dyDescent="0.25">
      <c r="B5848"/>
      <c r="C5848"/>
      <c r="D5848"/>
      <c r="E5848"/>
    </row>
    <row r="5849" spans="2:5" x14ac:dyDescent="0.25">
      <c r="B5849"/>
      <c r="C5849"/>
      <c r="D5849"/>
      <c r="E5849"/>
    </row>
    <row r="5850" spans="2:5" x14ac:dyDescent="0.25">
      <c r="B5850"/>
      <c r="C5850"/>
      <c r="D5850"/>
      <c r="E5850"/>
    </row>
    <row r="5851" spans="2:5" x14ac:dyDescent="0.25">
      <c r="B5851"/>
      <c r="C5851"/>
      <c r="D5851"/>
      <c r="E5851"/>
    </row>
    <row r="5852" spans="2:5" x14ac:dyDescent="0.25">
      <c r="B5852"/>
      <c r="C5852"/>
      <c r="D5852"/>
      <c r="E5852"/>
    </row>
    <row r="5853" spans="2:5" x14ac:dyDescent="0.25">
      <c r="B5853"/>
      <c r="C5853"/>
      <c r="D5853"/>
      <c r="E5853"/>
    </row>
    <row r="5854" spans="2:5" x14ac:dyDescent="0.25">
      <c r="B5854"/>
      <c r="C5854"/>
      <c r="D5854"/>
      <c r="E5854"/>
    </row>
    <row r="5855" spans="2:5" x14ac:dyDescent="0.25">
      <c r="B5855"/>
      <c r="C5855"/>
      <c r="D5855"/>
      <c r="E5855"/>
    </row>
    <row r="5856" spans="2:5" x14ac:dyDescent="0.25">
      <c r="B5856"/>
      <c r="C5856"/>
      <c r="D5856"/>
      <c r="E5856"/>
    </row>
    <row r="5857" spans="2:5" x14ac:dyDescent="0.25">
      <c r="B5857"/>
      <c r="C5857"/>
      <c r="D5857"/>
      <c r="E5857"/>
    </row>
    <row r="5858" spans="2:5" x14ac:dyDescent="0.25">
      <c r="B5858"/>
      <c r="C5858"/>
      <c r="D5858"/>
      <c r="E5858"/>
    </row>
    <row r="5859" spans="2:5" x14ac:dyDescent="0.25">
      <c r="B5859"/>
      <c r="C5859"/>
      <c r="D5859"/>
      <c r="E5859"/>
    </row>
    <row r="5860" spans="2:5" x14ac:dyDescent="0.25">
      <c r="B5860"/>
      <c r="C5860"/>
      <c r="D5860"/>
      <c r="E5860"/>
    </row>
    <row r="5861" spans="2:5" x14ac:dyDescent="0.25">
      <c r="B5861"/>
      <c r="C5861"/>
      <c r="D5861"/>
      <c r="E5861"/>
    </row>
    <row r="5862" spans="2:5" x14ac:dyDescent="0.25">
      <c r="B5862"/>
      <c r="C5862"/>
      <c r="D5862"/>
      <c r="E5862"/>
    </row>
    <row r="5863" spans="2:5" x14ac:dyDescent="0.25">
      <c r="B5863"/>
      <c r="C5863"/>
      <c r="D5863"/>
      <c r="E5863"/>
    </row>
    <row r="5864" spans="2:5" x14ac:dyDescent="0.25">
      <c r="B5864"/>
      <c r="C5864"/>
      <c r="D5864"/>
      <c r="E5864"/>
    </row>
    <row r="5865" spans="2:5" x14ac:dyDescent="0.25">
      <c r="B5865"/>
      <c r="C5865"/>
      <c r="D5865"/>
      <c r="E5865"/>
    </row>
    <row r="5866" spans="2:5" x14ac:dyDescent="0.25">
      <c r="B5866"/>
      <c r="C5866"/>
      <c r="D5866"/>
      <c r="E5866"/>
    </row>
    <row r="5867" spans="2:5" x14ac:dyDescent="0.25">
      <c r="B5867"/>
      <c r="C5867"/>
      <c r="D5867"/>
      <c r="E5867"/>
    </row>
    <row r="5868" spans="2:5" x14ac:dyDescent="0.25">
      <c r="B5868"/>
      <c r="C5868"/>
      <c r="D5868"/>
      <c r="E5868"/>
    </row>
    <row r="5869" spans="2:5" x14ac:dyDescent="0.25">
      <c r="B5869"/>
      <c r="C5869"/>
      <c r="D5869"/>
      <c r="E5869"/>
    </row>
    <row r="5870" spans="2:5" x14ac:dyDescent="0.25">
      <c r="B5870"/>
      <c r="C5870"/>
      <c r="D5870"/>
      <c r="E5870"/>
    </row>
    <row r="5871" spans="2:5" x14ac:dyDescent="0.25">
      <c r="B5871"/>
      <c r="C5871"/>
      <c r="D5871"/>
      <c r="E5871"/>
    </row>
    <row r="5872" spans="2:5" x14ac:dyDescent="0.25">
      <c r="B5872"/>
      <c r="C5872"/>
      <c r="D5872"/>
      <c r="E5872"/>
    </row>
    <row r="5873" spans="2:5" x14ac:dyDescent="0.25">
      <c r="B5873"/>
      <c r="C5873"/>
      <c r="D5873"/>
      <c r="E5873"/>
    </row>
    <row r="5874" spans="2:5" x14ac:dyDescent="0.25">
      <c r="B5874"/>
      <c r="C5874"/>
      <c r="D5874"/>
      <c r="E5874"/>
    </row>
    <row r="5875" spans="2:5" x14ac:dyDescent="0.25">
      <c r="B5875"/>
      <c r="C5875"/>
      <c r="D5875"/>
      <c r="E5875"/>
    </row>
    <row r="5876" spans="2:5" x14ac:dyDescent="0.25">
      <c r="B5876"/>
      <c r="C5876"/>
      <c r="D5876"/>
      <c r="E5876"/>
    </row>
    <row r="5877" spans="2:5" x14ac:dyDescent="0.25">
      <c r="B5877"/>
      <c r="C5877"/>
      <c r="D5877"/>
      <c r="E5877"/>
    </row>
    <row r="5878" spans="2:5" x14ac:dyDescent="0.25">
      <c r="B5878"/>
      <c r="C5878"/>
      <c r="D5878"/>
      <c r="E5878"/>
    </row>
    <row r="5879" spans="2:5" x14ac:dyDescent="0.25">
      <c r="B5879"/>
      <c r="C5879"/>
      <c r="D5879"/>
      <c r="E5879"/>
    </row>
    <row r="5880" spans="2:5" x14ac:dyDescent="0.25">
      <c r="B5880"/>
      <c r="C5880"/>
      <c r="D5880"/>
      <c r="E5880"/>
    </row>
    <row r="5881" spans="2:5" x14ac:dyDescent="0.25">
      <c r="B5881"/>
      <c r="C5881"/>
      <c r="D5881"/>
      <c r="E5881"/>
    </row>
    <row r="5882" spans="2:5" x14ac:dyDescent="0.25">
      <c r="B5882"/>
      <c r="C5882"/>
      <c r="D5882"/>
      <c r="E5882"/>
    </row>
    <row r="5883" spans="2:5" x14ac:dyDescent="0.25">
      <c r="B5883"/>
      <c r="C5883"/>
      <c r="D5883"/>
      <c r="E5883"/>
    </row>
    <row r="5884" spans="2:5" x14ac:dyDescent="0.25">
      <c r="B5884"/>
      <c r="C5884"/>
      <c r="D5884"/>
      <c r="E5884"/>
    </row>
    <row r="5885" spans="2:5" x14ac:dyDescent="0.25">
      <c r="B5885"/>
      <c r="C5885"/>
      <c r="D5885"/>
      <c r="E5885"/>
    </row>
    <row r="5886" spans="2:5" x14ac:dyDescent="0.25">
      <c r="B5886"/>
      <c r="C5886"/>
      <c r="D5886"/>
      <c r="E5886"/>
    </row>
    <row r="5887" spans="2:5" x14ac:dyDescent="0.25">
      <c r="B5887"/>
      <c r="C5887"/>
      <c r="D5887"/>
      <c r="E5887"/>
    </row>
    <row r="5888" spans="2:5" x14ac:dyDescent="0.25">
      <c r="B5888"/>
      <c r="C5888"/>
      <c r="D5888"/>
      <c r="E5888"/>
    </row>
    <row r="5889" spans="2:5" x14ac:dyDescent="0.25">
      <c r="B5889"/>
      <c r="C5889"/>
      <c r="D5889"/>
      <c r="E5889"/>
    </row>
    <row r="5890" spans="2:5" x14ac:dyDescent="0.25">
      <c r="B5890"/>
      <c r="C5890"/>
      <c r="D5890"/>
      <c r="E5890"/>
    </row>
    <row r="5891" spans="2:5" x14ac:dyDescent="0.25">
      <c r="B5891"/>
      <c r="C5891"/>
      <c r="D5891"/>
      <c r="E5891"/>
    </row>
    <row r="5892" spans="2:5" x14ac:dyDescent="0.25">
      <c r="B5892"/>
      <c r="C5892"/>
      <c r="D5892"/>
      <c r="E5892"/>
    </row>
    <row r="5893" spans="2:5" x14ac:dyDescent="0.25">
      <c r="B5893"/>
      <c r="C5893"/>
      <c r="D5893"/>
      <c r="E5893"/>
    </row>
    <row r="5894" spans="2:5" x14ac:dyDescent="0.25">
      <c r="B5894"/>
      <c r="C5894"/>
      <c r="D5894"/>
      <c r="E5894"/>
    </row>
    <row r="5895" spans="2:5" x14ac:dyDescent="0.25">
      <c r="B5895"/>
      <c r="C5895"/>
      <c r="D5895"/>
      <c r="E5895"/>
    </row>
    <row r="5896" spans="2:5" x14ac:dyDescent="0.25">
      <c r="B5896"/>
      <c r="C5896"/>
      <c r="D5896"/>
      <c r="E5896"/>
    </row>
    <row r="5897" spans="2:5" x14ac:dyDescent="0.25">
      <c r="B5897"/>
      <c r="C5897"/>
      <c r="D5897"/>
      <c r="E5897"/>
    </row>
    <row r="5898" spans="2:5" x14ac:dyDescent="0.25">
      <c r="B5898"/>
      <c r="C5898"/>
      <c r="D5898"/>
      <c r="E5898"/>
    </row>
    <row r="5899" spans="2:5" x14ac:dyDescent="0.25">
      <c r="B5899"/>
      <c r="C5899"/>
      <c r="D5899"/>
      <c r="E5899"/>
    </row>
    <row r="5900" spans="2:5" x14ac:dyDescent="0.25">
      <c r="B5900"/>
      <c r="C5900"/>
      <c r="D5900"/>
      <c r="E5900"/>
    </row>
    <row r="5901" spans="2:5" x14ac:dyDescent="0.25">
      <c r="B5901"/>
      <c r="C5901"/>
      <c r="D5901"/>
      <c r="E5901"/>
    </row>
    <row r="5902" spans="2:5" x14ac:dyDescent="0.25">
      <c r="B5902"/>
      <c r="C5902"/>
      <c r="D5902"/>
      <c r="E5902"/>
    </row>
    <row r="5903" spans="2:5" x14ac:dyDescent="0.25">
      <c r="B5903"/>
      <c r="C5903"/>
      <c r="D5903"/>
      <c r="E5903"/>
    </row>
    <row r="5904" spans="2:5" x14ac:dyDescent="0.25">
      <c r="B5904"/>
      <c r="C5904"/>
      <c r="D5904"/>
      <c r="E5904"/>
    </row>
    <row r="5905" spans="2:5" x14ac:dyDescent="0.25">
      <c r="B5905"/>
      <c r="C5905"/>
      <c r="D5905"/>
      <c r="E5905"/>
    </row>
    <row r="5906" spans="2:5" x14ac:dyDescent="0.25">
      <c r="B5906"/>
      <c r="C5906"/>
      <c r="D5906"/>
      <c r="E5906"/>
    </row>
    <row r="5907" spans="2:5" x14ac:dyDescent="0.25">
      <c r="B5907"/>
      <c r="C5907"/>
      <c r="D5907"/>
      <c r="E5907"/>
    </row>
    <row r="5908" spans="2:5" x14ac:dyDescent="0.25">
      <c r="B5908"/>
      <c r="C5908"/>
      <c r="D5908"/>
      <c r="E5908"/>
    </row>
    <row r="5909" spans="2:5" x14ac:dyDescent="0.25">
      <c r="B5909"/>
      <c r="C5909"/>
      <c r="D5909"/>
      <c r="E5909"/>
    </row>
    <row r="5910" spans="2:5" x14ac:dyDescent="0.25">
      <c r="B5910"/>
      <c r="C5910"/>
      <c r="D5910"/>
      <c r="E5910"/>
    </row>
    <row r="5911" spans="2:5" x14ac:dyDescent="0.25">
      <c r="B5911"/>
      <c r="C5911"/>
      <c r="D5911"/>
      <c r="E5911"/>
    </row>
    <row r="5912" spans="2:5" x14ac:dyDescent="0.25">
      <c r="B5912"/>
      <c r="C5912"/>
      <c r="D5912"/>
      <c r="E5912"/>
    </row>
    <row r="5913" spans="2:5" x14ac:dyDescent="0.25">
      <c r="B5913"/>
      <c r="C5913"/>
      <c r="D5913"/>
      <c r="E5913"/>
    </row>
    <row r="5914" spans="2:5" x14ac:dyDescent="0.25">
      <c r="B5914"/>
      <c r="C5914"/>
      <c r="D5914"/>
      <c r="E5914"/>
    </row>
    <row r="5915" spans="2:5" x14ac:dyDescent="0.25">
      <c r="B5915"/>
      <c r="C5915"/>
      <c r="D5915"/>
      <c r="E5915"/>
    </row>
    <row r="5916" spans="2:5" x14ac:dyDescent="0.25">
      <c r="B5916"/>
      <c r="C5916"/>
      <c r="D5916"/>
      <c r="E5916"/>
    </row>
    <row r="5917" spans="2:5" x14ac:dyDescent="0.25">
      <c r="B5917"/>
      <c r="C5917"/>
      <c r="D5917"/>
      <c r="E5917"/>
    </row>
    <row r="5918" spans="2:5" x14ac:dyDescent="0.25">
      <c r="B5918"/>
      <c r="C5918"/>
      <c r="D5918"/>
      <c r="E5918"/>
    </row>
    <row r="5919" spans="2:5" x14ac:dyDescent="0.25">
      <c r="B5919"/>
      <c r="C5919"/>
      <c r="D5919"/>
      <c r="E5919"/>
    </row>
    <row r="5920" spans="2:5" x14ac:dyDescent="0.25">
      <c r="B5920"/>
      <c r="C5920"/>
      <c r="D5920"/>
      <c r="E5920"/>
    </row>
    <row r="5921" spans="2:5" x14ac:dyDescent="0.25">
      <c r="B5921"/>
      <c r="C5921"/>
      <c r="D5921"/>
      <c r="E5921"/>
    </row>
    <row r="5922" spans="2:5" x14ac:dyDescent="0.25">
      <c r="B5922"/>
      <c r="C5922"/>
      <c r="D5922"/>
      <c r="E5922"/>
    </row>
    <row r="5923" spans="2:5" x14ac:dyDescent="0.25">
      <c r="B5923"/>
      <c r="C5923"/>
      <c r="D5923"/>
      <c r="E5923"/>
    </row>
    <row r="5924" spans="2:5" x14ac:dyDescent="0.25">
      <c r="B5924"/>
      <c r="C5924"/>
      <c r="D5924"/>
      <c r="E5924"/>
    </row>
    <row r="5925" spans="2:5" x14ac:dyDescent="0.25">
      <c r="B5925"/>
      <c r="C5925"/>
      <c r="D5925"/>
      <c r="E5925"/>
    </row>
    <row r="5926" spans="2:5" x14ac:dyDescent="0.25">
      <c r="B5926"/>
      <c r="C5926"/>
      <c r="D5926"/>
      <c r="E5926"/>
    </row>
    <row r="5927" spans="2:5" x14ac:dyDescent="0.25">
      <c r="B5927"/>
      <c r="C5927"/>
      <c r="D5927"/>
      <c r="E5927"/>
    </row>
    <row r="5928" spans="2:5" x14ac:dyDescent="0.25">
      <c r="B5928"/>
      <c r="C5928"/>
      <c r="D5928"/>
      <c r="E5928"/>
    </row>
    <row r="5929" spans="2:5" x14ac:dyDescent="0.25">
      <c r="B5929"/>
      <c r="C5929"/>
      <c r="D5929"/>
      <c r="E5929"/>
    </row>
    <row r="5930" spans="2:5" x14ac:dyDescent="0.25">
      <c r="B5930"/>
      <c r="C5930"/>
      <c r="D5930"/>
      <c r="E5930"/>
    </row>
    <row r="5931" spans="2:5" x14ac:dyDescent="0.25">
      <c r="B5931"/>
      <c r="C5931"/>
      <c r="D5931"/>
      <c r="E5931"/>
    </row>
    <row r="5932" spans="2:5" x14ac:dyDescent="0.25">
      <c r="B5932"/>
      <c r="C5932"/>
      <c r="D5932"/>
      <c r="E5932"/>
    </row>
    <row r="5933" spans="2:5" x14ac:dyDescent="0.25">
      <c r="B5933"/>
      <c r="C5933"/>
      <c r="D5933"/>
      <c r="E5933"/>
    </row>
    <row r="5934" spans="2:5" x14ac:dyDescent="0.25">
      <c r="B5934"/>
      <c r="C5934"/>
      <c r="D5934"/>
      <c r="E5934"/>
    </row>
    <row r="5935" spans="2:5" x14ac:dyDescent="0.25">
      <c r="B5935"/>
      <c r="C5935"/>
      <c r="D5935"/>
      <c r="E5935"/>
    </row>
    <row r="5936" spans="2:5" x14ac:dyDescent="0.25">
      <c r="B5936"/>
      <c r="C5936"/>
      <c r="D5936"/>
      <c r="E5936"/>
    </row>
    <row r="5937" spans="2:5" x14ac:dyDescent="0.25">
      <c r="B5937"/>
      <c r="C5937"/>
      <c r="D5937"/>
      <c r="E5937"/>
    </row>
    <row r="5938" spans="2:5" x14ac:dyDescent="0.25">
      <c r="B5938"/>
      <c r="C5938"/>
      <c r="D5938"/>
      <c r="E5938"/>
    </row>
    <row r="5939" spans="2:5" x14ac:dyDescent="0.25">
      <c r="B5939"/>
      <c r="C5939"/>
      <c r="D5939"/>
      <c r="E5939"/>
    </row>
    <row r="5940" spans="2:5" x14ac:dyDescent="0.25">
      <c r="B5940"/>
      <c r="C5940"/>
      <c r="D5940"/>
      <c r="E5940"/>
    </row>
    <row r="5941" spans="2:5" x14ac:dyDescent="0.25">
      <c r="B5941"/>
      <c r="C5941"/>
      <c r="D5941"/>
      <c r="E5941"/>
    </row>
    <row r="5942" spans="2:5" x14ac:dyDescent="0.25">
      <c r="B5942"/>
      <c r="C5942"/>
      <c r="D5942"/>
      <c r="E5942"/>
    </row>
    <row r="5943" spans="2:5" x14ac:dyDescent="0.25">
      <c r="B5943"/>
      <c r="C5943"/>
      <c r="D5943"/>
      <c r="E5943"/>
    </row>
    <row r="5944" spans="2:5" x14ac:dyDescent="0.25">
      <c r="B5944"/>
      <c r="C5944"/>
      <c r="D5944"/>
      <c r="E5944"/>
    </row>
    <row r="5945" spans="2:5" x14ac:dyDescent="0.25">
      <c r="B5945"/>
      <c r="C5945"/>
      <c r="D5945"/>
      <c r="E5945"/>
    </row>
    <row r="5946" spans="2:5" x14ac:dyDescent="0.25">
      <c r="B5946"/>
      <c r="C5946"/>
      <c r="D5946"/>
      <c r="E5946"/>
    </row>
    <row r="5947" spans="2:5" x14ac:dyDescent="0.25">
      <c r="B5947"/>
      <c r="C5947"/>
      <c r="D5947"/>
      <c r="E5947"/>
    </row>
    <row r="5948" spans="2:5" x14ac:dyDescent="0.25">
      <c r="B5948"/>
      <c r="C5948"/>
      <c r="D5948"/>
      <c r="E5948"/>
    </row>
    <row r="5949" spans="2:5" x14ac:dyDescent="0.25">
      <c r="B5949"/>
      <c r="C5949"/>
      <c r="D5949"/>
      <c r="E5949"/>
    </row>
    <row r="5950" spans="2:5" x14ac:dyDescent="0.25">
      <c r="B5950"/>
      <c r="C5950"/>
      <c r="D5950"/>
      <c r="E5950"/>
    </row>
    <row r="5951" spans="2:5" x14ac:dyDescent="0.25">
      <c r="B5951"/>
      <c r="C5951"/>
      <c r="D5951"/>
      <c r="E5951"/>
    </row>
    <row r="5952" spans="2:5" x14ac:dyDescent="0.25">
      <c r="B5952"/>
      <c r="C5952"/>
      <c r="D5952"/>
      <c r="E5952"/>
    </row>
    <row r="5953" spans="2:5" x14ac:dyDescent="0.25">
      <c r="B5953"/>
      <c r="C5953"/>
      <c r="D5953"/>
      <c r="E5953"/>
    </row>
    <row r="5954" spans="2:5" x14ac:dyDescent="0.25">
      <c r="B5954"/>
      <c r="C5954"/>
      <c r="D5954"/>
      <c r="E5954"/>
    </row>
    <row r="5955" spans="2:5" x14ac:dyDescent="0.25">
      <c r="B5955"/>
      <c r="C5955"/>
      <c r="D5955"/>
      <c r="E5955"/>
    </row>
    <row r="5956" spans="2:5" x14ac:dyDescent="0.25">
      <c r="B5956"/>
      <c r="C5956"/>
      <c r="D5956"/>
      <c r="E5956"/>
    </row>
    <row r="5957" spans="2:5" x14ac:dyDescent="0.25">
      <c r="B5957"/>
      <c r="C5957"/>
      <c r="D5957"/>
      <c r="E5957"/>
    </row>
    <row r="5958" spans="2:5" x14ac:dyDescent="0.25">
      <c r="B5958"/>
      <c r="C5958"/>
      <c r="D5958"/>
      <c r="E5958"/>
    </row>
    <row r="5959" spans="2:5" x14ac:dyDescent="0.25">
      <c r="B5959"/>
      <c r="C5959"/>
      <c r="D5959"/>
      <c r="E5959"/>
    </row>
    <row r="5960" spans="2:5" x14ac:dyDescent="0.25">
      <c r="B5960"/>
      <c r="C5960"/>
      <c r="D5960"/>
      <c r="E5960"/>
    </row>
    <row r="5961" spans="2:5" x14ac:dyDescent="0.25">
      <c r="B5961"/>
      <c r="C5961"/>
      <c r="D5961"/>
      <c r="E5961"/>
    </row>
    <row r="5962" spans="2:5" x14ac:dyDescent="0.25">
      <c r="B5962"/>
      <c r="C5962"/>
      <c r="D5962"/>
      <c r="E5962"/>
    </row>
    <row r="5963" spans="2:5" x14ac:dyDescent="0.25">
      <c r="B5963"/>
      <c r="C5963"/>
      <c r="D5963"/>
      <c r="E5963"/>
    </row>
    <row r="5964" spans="2:5" x14ac:dyDescent="0.25">
      <c r="B5964"/>
      <c r="C5964"/>
      <c r="D5964"/>
      <c r="E5964"/>
    </row>
    <row r="5965" spans="2:5" x14ac:dyDescent="0.25">
      <c r="B5965"/>
      <c r="C5965"/>
      <c r="D5965"/>
      <c r="E5965"/>
    </row>
    <row r="5966" spans="2:5" x14ac:dyDescent="0.25">
      <c r="B5966"/>
      <c r="C5966"/>
      <c r="D5966"/>
      <c r="E5966"/>
    </row>
    <row r="5967" spans="2:5" x14ac:dyDescent="0.25">
      <c r="B5967"/>
      <c r="C5967"/>
      <c r="D5967"/>
      <c r="E5967"/>
    </row>
    <row r="5968" spans="2:5" x14ac:dyDescent="0.25">
      <c r="B5968"/>
      <c r="C5968"/>
      <c r="D5968"/>
      <c r="E5968"/>
    </row>
    <row r="5969" spans="2:5" x14ac:dyDescent="0.25">
      <c r="B5969"/>
      <c r="C5969"/>
      <c r="D5969"/>
      <c r="E5969"/>
    </row>
    <row r="5970" spans="2:5" x14ac:dyDescent="0.25">
      <c r="B5970"/>
      <c r="C5970"/>
      <c r="D5970"/>
      <c r="E5970"/>
    </row>
    <row r="5971" spans="2:5" x14ac:dyDescent="0.25">
      <c r="B5971"/>
      <c r="C5971"/>
      <c r="D5971"/>
      <c r="E5971"/>
    </row>
    <row r="5972" spans="2:5" x14ac:dyDescent="0.25">
      <c r="B5972"/>
      <c r="C5972"/>
      <c r="D5972"/>
      <c r="E5972"/>
    </row>
    <row r="5973" spans="2:5" x14ac:dyDescent="0.25">
      <c r="B5973"/>
      <c r="C5973"/>
      <c r="D5973"/>
      <c r="E5973"/>
    </row>
    <row r="5974" spans="2:5" x14ac:dyDescent="0.25">
      <c r="B5974"/>
      <c r="C5974"/>
      <c r="D5974"/>
      <c r="E5974"/>
    </row>
    <row r="5975" spans="2:5" x14ac:dyDescent="0.25">
      <c r="B5975"/>
      <c r="C5975"/>
      <c r="D5975"/>
      <c r="E5975"/>
    </row>
    <row r="5976" spans="2:5" x14ac:dyDescent="0.25">
      <c r="B5976"/>
      <c r="C5976"/>
      <c r="D5976"/>
      <c r="E5976"/>
    </row>
    <row r="5977" spans="2:5" x14ac:dyDescent="0.25">
      <c r="B5977"/>
      <c r="C5977"/>
      <c r="D5977"/>
      <c r="E5977"/>
    </row>
    <row r="5978" spans="2:5" x14ac:dyDescent="0.25">
      <c r="B5978"/>
      <c r="C5978"/>
      <c r="D5978"/>
      <c r="E5978"/>
    </row>
    <row r="5979" spans="2:5" x14ac:dyDescent="0.25">
      <c r="B5979"/>
      <c r="C5979"/>
      <c r="D5979"/>
      <c r="E5979"/>
    </row>
    <row r="5980" spans="2:5" x14ac:dyDescent="0.25">
      <c r="B5980"/>
      <c r="C5980"/>
      <c r="D5980"/>
      <c r="E5980"/>
    </row>
    <row r="5981" spans="2:5" x14ac:dyDescent="0.25">
      <c r="B5981"/>
      <c r="C5981"/>
      <c r="D5981"/>
      <c r="E5981"/>
    </row>
    <row r="5982" spans="2:5" x14ac:dyDescent="0.25">
      <c r="B5982"/>
      <c r="C5982"/>
      <c r="D5982"/>
      <c r="E5982"/>
    </row>
    <row r="5983" spans="2:5" x14ac:dyDescent="0.25">
      <c r="B5983"/>
      <c r="C5983"/>
      <c r="D5983"/>
      <c r="E5983"/>
    </row>
    <row r="5984" spans="2:5" x14ac:dyDescent="0.25">
      <c r="B5984"/>
      <c r="C5984"/>
      <c r="D5984"/>
      <c r="E5984"/>
    </row>
    <row r="5985" spans="2:5" x14ac:dyDescent="0.25">
      <c r="B5985"/>
      <c r="C5985"/>
      <c r="D5985"/>
      <c r="E5985"/>
    </row>
    <row r="5986" spans="2:5" x14ac:dyDescent="0.25">
      <c r="B5986"/>
      <c r="C5986"/>
      <c r="D5986"/>
      <c r="E5986"/>
    </row>
    <row r="5987" spans="2:5" x14ac:dyDescent="0.25">
      <c r="B5987"/>
      <c r="C5987"/>
      <c r="D5987"/>
      <c r="E5987"/>
    </row>
    <row r="5988" spans="2:5" x14ac:dyDescent="0.25">
      <c r="B5988"/>
      <c r="C5988"/>
      <c r="D5988"/>
      <c r="E5988"/>
    </row>
    <row r="5989" spans="2:5" x14ac:dyDescent="0.25">
      <c r="B5989"/>
      <c r="C5989"/>
      <c r="D5989"/>
      <c r="E5989"/>
    </row>
    <row r="5990" spans="2:5" x14ac:dyDescent="0.25">
      <c r="B5990"/>
      <c r="C5990"/>
      <c r="D5990"/>
      <c r="E5990"/>
    </row>
    <row r="5991" spans="2:5" x14ac:dyDescent="0.25">
      <c r="B5991"/>
      <c r="C5991"/>
      <c r="D5991"/>
      <c r="E5991"/>
    </row>
    <row r="5992" spans="2:5" x14ac:dyDescent="0.25">
      <c r="B5992"/>
      <c r="C5992"/>
      <c r="D5992"/>
      <c r="E5992"/>
    </row>
    <row r="5993" spans="2:5" x14ac:dyDescent="0.25">
      <c r="B5993"/>
      <c r="C5993"/>
      <c r="D5993"/>
      <c r="E5993"/>
    </row>
    <row r="5994" spans="2:5" x14ac:dyDescent="0.25">
      <c r="B5994"/>
      <c r="C5994"/>
      <c r="D5994"/>
      <c r="E5994"/>
    </row>
    <row r="5995" spans="2:5" x14ac:dyDescent="0.25">
      <c r="B5995"/>
      <c r="C5995"/>
      <c r="D5995"/>
      <c r="E5995"/>
    </row>
    <row r="5996" spans="2:5" x14ac:dyDescent="0.25">
      <c r="B5996"/>
      <c r="C5996"/>
      <c r="D5996"/>
      <c r="E5996"/>
    </row>
    <row r="5997" spans="2:5" x14ac:dyDescent="0.25">
      <c r="B5997"/>
      <c r="C5997"/>
      <c r="D5997"/>
      <c r="E5997"/>
    </row>
    <row r="5998" spans="2:5" x14ac:dyDescent="0.25">
      <c r="B5998"/>
      <c r="C5998"/>
      <c r="D5998"/>
      <c r="E5998"/>
    </row>
    <row r="5999" spans="2:5" x14ac:dyDescent="0.25">
      <c r="B5999"/>
      <c r="C5999"/>
      <c r="D5999"/>
      <c r="E5999"/>
    </row>
    <row r="6000" spans="2:5" x14ac:dyDescent="0.25">
      <c r="B6000"/>
      <c r="C6000"/>
      <c r="D6000"/>
      <c r="E6000"/>
    </row>
    <row r="6001" spans="2:5" x14ac:dyDescent="0.25">
      <c r="B6001"/>
      <c r="C6001"/>
      <c r="D6001"/>
      <c r="E6001"/>
    </row>
    <row r="6002" spans="2:5" x14ac:dyDescent="0.25">
      <c r="B6002"/>
      <c r="C6002"/>
      <c r="D6002"/>
      <c r="E6002"/>
    </row>
    <row r="6003" spans="2:5" x14ac:dyDescent="0.25">
      <c r="B6003"/>
      <c r="C6003"/>
      <c r="D6003"/>
      <c r="E6003"/>
    </row>
    <row r="6004" spans="2:5" x14ac:dyDescent="0.25">
      <c r="B6004"/>
      <c r="C6004"/>
      <c r="D6004"/>
      <c r="E6004"/>
    </row>
    <row r="6005" spans="2:5" x14ac:dyDescent="0.25">
      <c r="B6005"/>
      <c r="C6005"/>
      <c r="D6005"/>
      <c r="E6005"/>
    </row>
    <row r="6006" spans="2:5" x14ac:dyDescent="0.25">
      <c r="B6006"/>
      <c r="C6006"/>
      <c r="D6006"/>
      <c r="E6006"/>
    </row>
    <row r="6007" spans="2:5" x14ac:dyDescent="0.25">
      <c r="B6007"/>
      <c r="C6007"/>
      <c r="D6007"/>
      <c r="E6007"/>
    </row>
    <row r="6008" spans="2:5" x14ac:dyDescent="0.25">
      <c r="B6008"/>
      <c r="C6008"/>
      <c r="D6008"/>
      <c r="E6008"/>
    </row>
    <row r="6009" spans="2:5" x14ac:dyDescent="0.25">
      <c r="B6009"/>
      <c r="C6009"/>
      <c r="D6009"/>
      <c r="E6009"/>
    </row>
    <row r="6010" spans="2:5" x14ac:dyDescent="0.25">
      <c r="B6010"/>
      <c r="C6010"/>
      <c r="D6010"/>
      <c r="E6010"/>
    </row>
    <row r="6011" spans="2:5" x14ac:dyDescent="0.25">
      <c r="B6011"/>
      <c r="C6011"/>
      <c r="D6011"/>
      <c r="E6011"/>
    </row>
    <row r="6012" spans="2:5" x14ac:dyDescent="0.25">
      <c r="B6012"/>
      <c r="C6012"/>
      <c r="D6012"/>
      <c r="E6012"/>
    </row>
    <row r="6013" spans="2:5" x14ac:dyDescent="0.25">
      <c r="B6013"/>
      <c r="C6013"/>
      <c r="D6013"/>
      <c r="E6013"/>
    </row>
    <row r="6014" spans="2:5" x14ac:dyDescent="0.25">
      <c r="B6014"/>
      <c r="C6014"/>
      <c r="D6014"/>
      <c r="E6014"/>
    </row>
    <row r="6015" spans="2:5" x14ac:dyDescent="0.25">
      <c r="B6015"/>
      <c r="C6015"/>
      <c r="D6015"/>
      <c r="E6015"/>
    </row>
    <row r="6016" spans="2:5" x14ac:dyDescent="0.25">
      <c r="B6016"/>
      <c r="C6016"/>
      <c r="D6016"/>
      <c r="E6016"/>
    </row>
    <row r="6017" spans="2:5" x14ac:dyDescent="0.25">
      <c r="B6017"/>
      <c r="C6017"/>
      <c r="D6017"/>
      <c r="E6017"/>
    </row>
    <row r="6018" spans="2:5" x14ac:dyDescent="0.25">
      <c r="B6018"/>
      <c r="C6018"/>
      <c r="D6018"/>
      <c r="E6018"/>
    </row>
    <row r="6019" spans="2:5" x14ac:dyDescent="0.25">
      <c r="B6019"/>
      <c r="C6019"/>
      <c r="D6019"/>
      <c r="E6019"/>
    </row>
    <row r="6020" spans="2:5" x14ac:dyDescent="0.25">
      <c r="B6020"/>
      <c r="C6020"/>
      <c r="D6020"/>
      <c r="E6020"/>
    </row>
    <row r="6021" spans="2:5" x14ac:dyDescent="0.25">
      <c r="B6021"/>
      <c r="C6021"/>
      <c r="D6021"/>
      <c r="E6021"/>
    </row>
    <row r="6022" spans="2:5" x14ac:dyDescent="0.25">
      <c r="B6022"/>
      <c r="C6022"/>
      <c r="D6022"/>
      <c r="E6022"/>
    </row>
    <row r="6023" spans="2:5" x14ac:dyDescent="0.25">
      <c r="B6023"/>
      <c r="C6023"/>
      <c r="D6023"/>
      <c r="E6023"/>
    </row>
    <row r="6024" spans="2:5" x14ac:dyDescent="0.25">
      <c r="B6024"/>
      <c r="C6024"/>
      <c r="D6024"/>
      <c r="E6024"/>
    </row>
    <row r="6025" spans="2:5" x14ac:dyDescent="0.25">
      <c r="B6025"/>
      <c r="C6025"/>
      <c r="D6025"/>
      <c r="E6025"/>
    </row>
    <row r="6026" spans="2:5" x14ac:dyDescent="0.25">
      <c r="B6026"/>
      <c r="C6026"/>
      <c r="D6026"/>
      <c r="E6026"/>
    </row>
    <row r="6027" spans="2:5" x14ac:dyDescent="0.25">
      <c r="B6027"/>
      <c r="C6027"/>
      <c r="D6027"/>
      <c r="E6027"/>
    </row>
    <row r="6028" spans="2:5" x14ac:dyDescent="0.25">
      <c r="B6028"/>
      <c r="C6028"/>
      <c r="D6028"/>
      <c r="E6028"/>
    </row>
    <row r="6029" spans="2:5" x14ac:dyDescent="0.25">
      <c r="B6029"/>
      <c r="C6029"/>
      <c r="D6029"/>
      <c r="E6029"/>
    </row>
    <row r="6030" spans="2:5" x14ac:dyDescent="0.25">
      <c r="B6030"/>
      <c r="C6030"/>
      <c r="D6030"/>
      <c r="E6030"/>
    </row>
    <row r="6031" spans="2:5" x14ac:dyDescent="0.25">
      <c r="B6031"/>
      <c r="C6031"/>
      <c r="D6031"/>
      <c r="E6031"/>
    </row>
    <row r="6032" spans="2:5" x14ac:dyDescent="0.25">
      <c r="B6032"/>
      <c r="C6032"/>
      <c r="D6032"/>
      <c r="E6032"/>
    </row>
    <row r="6033" spans="2:5" x14ac:dyDescent="0.25">
      <c r="B6033"/>
      <c r="C6033"/>
      <c r="D6033"/>
      <c r="E6033"/>
    </row>
    <row r="6034" spans="2:5" x14ac:dyDescent="0.25">
      <c r="B6034"/>
      <c r="C6034"/>
      <c r="D6034"/>
      <c r="E6034"/>
    </row>
    <row r="6035" spans="2:5" x14ac:dyDescent="0.25">
      <c r="B6035"/>
      <c r="C6035"/>
      <c r="D6035"/>
      <c r="E6035"/>
    </row>
    <row r="6036" spans="2:5" x14ac:dyDescent="0.25">
      <c r="B6036"/>
      <c r="C6036"/>
      <c r="D6036"/>
      <c r="E6036"/>
    </row>
    <row r="6037" spans="2:5" x14ac:dyDescent="0.25">
      <c r="B6037"/>
      <c r="C6037"/>
      <c r="D6037"/>
      <c r="E6037"/>
    </row>
    <row r="6038" spans="2:5" x14ac:dyDescent="0.25">
      <c r="B6038"/>
      <c r="C6038"/>
      <c r="D6038"/>
      <c r="E6038"/>
    </row>
    <row r="6039" spans="2:5" x14ac:dyDescent="0.25">
      <c r="B6039"/>
      <c r="C6039"/>
      <c r="D6039"/>
      <c r="E6039"/>
    </row>
    <row r="6040" spans="2:5" x14ac:dyDescent="0.25">
      <c r="B6040"/>
      <c r="C6040"/>
      <c r="D6040"/>
      <c r="E6040"/>
    </row>
    <row r="6041" spans="2:5" x14ac:dyDescent="0.25">
      <c r="B6041"/>
      <c r="C6041"/>
      <c r="D6041"/>
      <c r="E6041"/>
    </row>
    <row r="6042" spans="2:5" x14ac:dyDescent="0.25">
      <c r="B6042"/>
      <c r="C6042"/>
      <c r="D6042"/>
      <c r="E6042"/>
    </row>
    <row r="6043" spans="2:5" x14ac:dyDescent="0.25">
      <c r="B6043"/>
      <c r="C6043"/>
      <c r="D6043"/>
      <c r="E6043"/>
    </row>
    <row r="6044" spans="2:5" x14ac:dyDescent="0.25">
      <c r="B6044"/>
      <c r="C6044"/>
      <c r="D6044"/>
      <c r="E6044"/>
    </row>
    <row r="6045" spans="2:5" x14ac:dyDescent="0.25">
      <c r="B6045"/>
      <c r="C6045"/>
      <c r="D6045"/>
      <c r="E6045"/>
    </row>
    <row r="6046" spans="2:5" x14ac:dyDescent="0.25">
      <c r="B6046"/>
      <c r="C6046"/>
      <c r="D6046"/>
      <c r="E6046"/>
    </row>
    <row r="6047" spans="2:5" x14ac:dyDescent="0.25">
      <c r="B6047"/>
      <c r="C6047"/>
      <c r="D6047"/>
      <c r="E6047"/>
    </row>
    <row r="6048" spans="2:5" x14ac:dyDescent="0.25">
      <c r="B6048"/>
      <c r="C6048"/>
      <c r="D6048"/>
      <c r="E6048"/>
    </row>
    <row r="6049" spans="2:5" x14ac:dyDescent="0.25">
      <c r="B6049"/>
      <c r="C6049"/>
      <c r="D6049"/>
      <c r="E6049"/>
    </row>
    <row r="6050" spans="2:5" x14ac:dyDescent="0.25">
      <c r="B6050"/>
      <c r="C6050"/>
      <c r="D6050"/>
      <c r="E6050"/>
    </row>
    <row r="6051" spans="2:5" x14ac:dyDescent="0.25">
      <c r="B6051"/>
      <c r="C6051"/>
      <c r="D6051"/>
      <c r="E6051"/>
    </row>
    <row r="6052" spans="2:5" x14ac:dyDescent="0.25">
      <c r="B6052"/>
      <c r="C6052"/>
      <c r="D6052"/>
      <c r="E6052"/>
    </row>
    <row r="6053" spans="2:5" x14ac:dyDescent="0.25">
      <c r="B6053"/>
      <c r="C6053"/>
      <c r="D6053"/>
      <c r="E6053"/>
    </row>
    <row r="6054" spans="2:5" x14ac:dyDescent="0.25">
      <c r="B6054"/>
      <c r="C6054"/>
      <c r="D6054"/>
      <c r="E6054"/>
    </row>
    <row r="6055" spans="2:5" x14ac:dyDescent="0.25">
      <c r="B6055"/>
      <c r="C6055"/>
      <c r="D6055"/>
      <c r="E6055"/>
    </row>
    <row r="6056" spans="2:5" x14ac:dyDescent="0.25">
      <c r="B6056"/>
      <c r="C6056"/>
      <c r="D6056"/>
      <c r="E6056"/>
    </row>
    <row r="6057" spans="2:5" x14ac:dyDescent="0.25">
      <c r="B6057"/>
      <c r="C6057"/>
      <c r="D6057"/>
      <c r="E6057"/>
    </row>
    <row r="6058" spans="2:5" x14ac:dyDescent="0.25">
      <c r="B6058"/>
      <c r="C6058"/>
      <c r="D6058"/>
      <c r="E6058"/>
    </row>
    <row r="6059" spans="2:5" x14ac:dyDescent="0.25">
      <c r="B6059"/>
      <c r="C6059"/>
      <c r="D6059"/>
      <c r="E6059"/>
    </row>
    <row r="6060" spans="2:5" x14ac:dyDescent="0.25">
      <c r="B6060"/>
      <c r="C6060"/>
      <c r="D6060"/>
      <c r="E6060"/>
    </row>
    <row r="6061" spans="2:5" x14ac:dyDescent="0.25">
      <c r="B6061"/>
      <c r="C6061"/>
      <c r="D6061"/>
      <c r="E6061"/>
    </row>
    <row r="6062" spans="2:5" x14ac:dyDescent="0.25">
      <c r="B6062"/>
      <c r="C6062"/>
      <c r="D6062"/>
      <c r="E6062"/>
    </row>
    <row r="6063" spans="2:5" x14ac:dyDescent="0.25">
      <c r="B6063"/>
      <c r="C6063"/>
      <c r="D6063"/>
      <c r="E6063"/>
    </row>
    <row r="6064" spans="2:5" x14ac:dyDescent="0.25">
      <c r="B6064"/>
      <c r="C6064"/>
      <c r="D6064"/>
      <c r="E6064"/>
    </row>
    <row r="6065" spans="2:5" x14ac:dyDescent="0.25">
      <c r="B6065"/>
      <c r="C6065"/>
      <c r="D6065"/>
      <c r="E6065"/>
    </row>
    <row r="6066" spans="2:5" x14ac:dyDescent="0.25">
      <c r="B6066"/>
      <c r="C6066"/>
      <c r="D6066"/>
      <c r="E6066"/>
    </row>
    <row r="6067" spans="2:5" x14ac:dyDescent="0.25">
      <c r="B6067"/>
      <c r="C6067"/>
      <c r="D6067"/>
      <c r="E6067"/>
    </row>
    <row r="6068" spans="2:5" x14ac:dyDescent="0.25">
      <c r="B6068"/>
      <c r="C6068"/>
      <c r="D6068"/>
      <c r="E6068"/>
    </row>
    <row r="6069" spans="2:5" x14ac:dyDescent="0.25">
      <c r="B6069"/>
      <c r="C6069"/>
      <c r="D6069"/>
      <c r="E6069"/>
    </row>
    <row r="6070" spans="2:5" x14ac:dyDescent="0.25">
      <c r="B6070"/>
      <c r="C6070"/>
      <c r="D6070"/>
      <c r="E6070"/>
    </row>
    <row r="6071" spans="2:5" x14ac:dyDescent="0.25">
      <c r="B6071"/>
      <c r="C6071"/>
      <c r="D6071"/>
      <c r="E6071"/>
    </row>
    <row r="6072" spans="2:5" x14ac:dyDescent="0.25">
      <c r="B6072"/>
      <c r="C6072"/>
      <c r="D6072"/>
      <c r="E6072"/>
    </row>
    <row r="6073" spans="2:5" x14ac:dyDescent="0.25">
      <c r="B6073"/>
      <c r="C6073"/>
      <c r="D6073"/>
      <c r="E6073"/>
    </row>
    <row r="6074" spans="2:5" x14ac:dyDescent="0.25">
      <c r="B6074"/>
      <c r="C6074"/>
      <c r="D6074"/>
      <c r="E6074"/>
    </row>
    <row r="6075" spans="2:5" x14ac:dyDescent="0.25">
      <c r="B6075"/>
      <c r="C6075"/>
      <c r="D6075"/>
      <c r="E6075"/>
    </row>
    <row r="6076" spans="2:5" x14ac:dyDescent="0.25">
      <c r="B6076"/>
      <c r="C6076"/>
      <c r="D6076"/>
      <c r="E6076"/>
    </row>
    <row r="6077" spans="2:5" x14ac:dyDescent="0.25">
      <c r="B6077"/>
      <c r="C6077"/>
      <c r="D6077"/>
      <c r="E6077"/>
    </row>
    <row r="6078" spans="2:5" x14ac:dyDescent="0.25">
      <c r="B6078"/>
      <c r="C6078"/>
      <c r="D6078"/>
      <c r="E6078"/>
    </row>
    <row r="6079" spans="2:5" x14ac:dyDescent="0.25">
      <c r="B6079"/>
      <c r="C6079"/>
      <c r="D6079"/>
      <c r="E6079"/>
    </row>
    <row r="6080" spans="2:5" x14ac:dyDescent="0.25">
      <c r="B6080"/>
      <c r="C6080"/>
      <c r="D6080"/>
      <c r="E6080"/>
    </row>
    <row r="6081" spans="2:5" x14ac:dyDescent="0.25">
      <c r="B6081"/>
      <c r="C6081"/>
      <c r="D6081"/>
      <c r="E6081"/>
    </row>
    <row r="6082" spans="2:5" x14ac:dyDescent="0.25">
      <c r="B6082"/>
      <c r="C6082"/>
      <c r="D6082"/>
      <c r="E6082"/>
    </row>
    <row r="6083" spans="2:5" x14ac:dyDescent="0.25">
      <c r="B6083"/>
      <c r="C6083"/>
      <c r="D6083"/>
      <c r="E6083"/>
    </row>
    <row r="6084" spans="2:5" x14ac:dyDescent="0.25">
      <c r="B6084"/>
      <c r="C6084"/>
      <c r="D6084"/>
      <c r="E6084"/>
    </row>
    <row r="6085" spans="2:5" x14ac:dyDescent="0.25">
      <c r="B6085"/>
      <c r="C6085"/>
      <c r="D6085"/>
      <c r="E6085"/>
    </row>
    <row r="6086" spans="2:5" x14ac:dyDescent="0.25">
      <c r="B6086"/>
      <c r="C6086"/>
      <c r="D6086"/>
      <c r="E6086"/>
    </row>
    <row r="6087" spans="2:5" x14ac:dyDescent="0.25">
      <c r="B6087"/>
      <c r="C6087"/>
      <c r="D6087"/>
      <c r="E6087"/>
    </row>
    <row r="6088" spans="2:5" x14ac:dyDescent="0.25">
      <c r="B6088"/>
      <c r="C6088"/>
      <c r="D6088"/>
      <c r="E6088"/>
    </row>
    <row r="6089" spans="2:5" x14ac:dyDescent="0.25">
      <c r="B6089"/>
      <c r="C6089"/>
      <c r="D6089"/>
      <c r="E6089"/>
    </row>
    <row r="6090" spans="2:5" x14ac:dyDescent="0.25">
      <c r="B6090"/>
      <c r="C6090"/>
      <c r="D6090"/>
      <c r="E6090"/>
    </row>
    <row r="6091" spans="2:5" x14ac:dyDescent="0.25">
      <c r="B6091"/>
      <c r="C6091"/>
      <c r="D6091"/>
      <c r="E6091"/>
    </row>
    <row r="6092" spans="2:5" x14ac:dyDescent="0.25">
      <c r="B6092"/>
      <c r="C6092"/>
      <c r="D6092"/>
      <c r="E6092"/>
    </row>
    <row r="6093" spans="2:5" x14ac:dyDescent="0.25">
      <c r="B6093"/>
      <c r="C6093"/>
      <c r="D6093"/>
      <c r="E6093"/>
    </row>
    <row r="6094" spans="2:5" x14ac:dyDescent="0.25">
      <c r="B6094"/>
      <c r="C6094"/>
      <c r="D6094"/>
      <c r="E6094"/>
    </row>
    <row r="6095" spans="2:5" x14ac:dyDescent="0.25">
      <c r="B6095"/>
      <c r="C6095"/>
      <c r="D6095"/>
      <c r="E6095"/>
    </row>
    <row r="6096" spans="2:5" x14ac:dyDescent="0.25">
      <c r="B6096"/>
      <c r="C6096"/>
      <c r="D6096"/>
      <c r="E6096"/>
    </row>
    <row r="6097" spans="2:5" x14ac:dyDescent="0.25">
      <c r="B6097"/>
      <c r="C6097"/>
      <c r="D6097"/>
      <c r="E6097"/>
    </row>
    <row r="6098" spans="2:5" x14ac:dyDescent="0.25">
      <c r="B6098"/>
      <c r="C6098"/>
      <c r="D6098"/>
      <c r="E6098"/>
    </row>
    <row r="6099" spans="2:5" x14ac:dyDescent="0.25">
      <c r="B6099"/>
      <c r="C6099"/>
      <c r="D6099"/>
      <c r="E6099"/>
    </row>
    <row r="6100" spans="2:5" x14ac:dyDescent="0.25">
      <c r="B6100"/>
      <c r="C6100"/>
      <c r="D6100"/>
      <c r="E6100"/>
    </row>
    <row r="6101" spans="2:5" x14ac:dyDescent="0.25">
      <c r="B6101"/>
      <c r="C6101"/>
      <c r="D6101"/>
      <c r="E6101"/>
    </row>
    <row r="6102" spans="2:5" x14ac:dyDescent="0.25">
      <c r="B6102"/>
      <c r="C6102"/>
      <c r="D6102"/>
      <c r="E6102"/>
    </row>
    <row r="6103" spans="2:5" x14ac:dyDescent="0.25">
      <c r="B6103"/>
      <c r="C6103"/>
      <c r="D6103"/>
      <c r="E6103"/>
    </row>
    <row r="6104" spans="2:5" x14ac:dyDescent="0.25">
      <c r="B6104"/>
      <c r="C6104"/>
      <c r="D6104"/>
      <c r="E6104"/>
    </row>
    <row r="6105" spans="2:5" x14ac:dyDescent="0.25">
      <c r="B6105"/>
      <c r="C6105"/>
      <c r="D6105"/>
      <c r="E6105"/>
    </row>
    <row r="6106" spans="2:5" x14ac:dyDescent="0.25">
      <c r="B6106"/>
      <c r="C6106"/>
      <c r="D6106"/>
      <c r="E6106"/>
    </row>
    <row r="6107" spans="2:5" x14ac:dyDescent="0.25">
      <c r="B6107"/>
      <c r="C6107"/>
      <c r="D6107"/>
      <c r="E6107"/>
    </row>
    <row r="6108" spans="2:5" x14ac:dyDescent="0.25">
      <c r="B6108"/>
      <c r="C6108"/>
      <c r="D6108"/>
      <c r="E6108"/>
    </row>
    <row r="6109" spans="2:5" x14ac:dyDescent="0.25">
      <c r="B6109"/>
      <c r="C6109"/>
      <c r="D6109"/>
      <c r="E6109"/>
    </row>
    <row r="6110" spans="2:5" x14ac:dyDescent="0.25">
      <c r="B6110"/>
      <c r="C6110"/>
      <c r="D6110"/>
      <c r="E6110"/>
    </row>
    <row r="6111" spans="2:5" x14ac:dyDescent="0.25">
      <c r="B6111"/>
      <c r="C6111"/>
      <c r="D6111"/>
      <c r="E6111"/>
    </row>
    <row r="6112" spans="2:5" x14ac:dyDescent="0.25">
      <c r="B6112"/>
      <c r="C6112"/>
      <c r="D6112"/>
      <c r="E6112"/>
    </row>
    <row r="6113" spans="2:5" x14ac:dyDescent="0.25">
      <c r="B6113"/>
      <c r="C6113"/>
      <c r="D6113"/>
      <c r="E6113"/>
    </row>
    <row r="6114" spans="2:5" x14ac:dyDescent="0.25">
      <c r="B6114"/>
      <c r="C6114"/>
      <c r="D6114"/>
      <c r="E6114"/>
    </row>
    <row r="6115" spans="2:5" x14ac:dyDescent="0.25">
      <c r="B6115"/>
      <c r="C6115"/>
      <c r="D6115"/>
      <c r="E6115"/>
    </row>
    <row r="6116" spans="2:5" x14ac:dyDescent="0.25">
      <c r="B6116"/>
      <c r="C6116"/>
      <c r="D6116"/>
      <c r="E6116"/>
    </row>
    <row r="6117" spans="2:5" x14ac:dyDescent="0.25">
      <c r="B6117"/>
      <c r="C6117"/>
      <c r="D6117"/>
      <c r="E6117"/>
    </row>
    <row r="6118" spans="2:5" x14ac:dyDescent="0.25">
      <c r="B6118"/>
      <c r="C6118"/>
      <c r="D6118"/>
      <c r="E6118"/>
    </row>
    <row r="6119" spans="2:5" x14ac:dyDescent="0.25">
      <c r="B6119"/>
      <c r="C6119"/>
      <c r="D6119"/>
      <c r="E6119"/>
    </row>
    <row r="6120" spans="2:5" x14ac:dyDescent="0.25">
      <c r="B6120"/>
      <c r="C6120"/>
      <c r="D6120"/>
      <c r="E6120"/>
    </row>
    <row r="6121" spans="2:5" x14ac:dyDescent="0.25">
      <c r="B6121"/>
      <c r="C6121"/>
      <c r="D6121"/>
      <c r="E6121"/>
    </row>
    <row r="6122" spans="2:5" x14ac:dyDescent="0.25">
      <c r="B6122"/>
      <c r="C6122"/>
      <c r="D6122"/>
      <c r="E6122"/>
    </row>
    <row r="6123" spans="2:5" x14ac:dyDescent="0.25">
      <c r="B6123"/>
      <c r="C6123"/>
      <c r="D6123"/>
      <c r="E6123"/>
    </row>
    <row r="6124" spans="2:5" x14ac:dyDescent="0.25">
      <c r="B6124"/>
      <c r="C6124"/>
      <c r="D6124"/>
      <c r="E6124"/>
    </row>
    <row r="6125" spans="2:5" x14ac:dyDescent="0.25">
      <c r="B6125"/>
      <c r="C6125"/>
      <c r="D6125"/>
      <c r="E6125"/>
    </row>
    <row r="6126" spans="2:5" x14ac:dyDescent="0.25">
      <c r="B6126"/>
      <c r="C6126"/>
      <c r="D6126"/>
      <c r="E6126"/>
    </row>
    <row r="6127" spans="2:5" x14ac:dyDescent="0.25">
      <c r="B6127"/>
      <c r="C6127"/>
      <c r="D6127"/>
      <c r="E6127"/>
    </row>
    <row r="6128" spans="2:5" x14ac:dyDescent="0.25">
      <c r="B6128"/>
      <c r="C6128"/>
      <c r="D6128"/>
      <c r="E6128"/>
    </row>
    <row r="6129" spans="2:5" x14ac:dyDescent="0.25">
      <c r="B6129"/>
      <c r="C6129"/>
      <c r="D6129"/>
      <c r="E6129"/>
    </row>
    <row r="6130" spans="2:5" x14ac:dyDescent="0.25">
      <c r="B6130"/>
      <c r="C6130"/>
      <c r="D6130"/>
      <c r="E6130"/>
    </row>
    <row r="6131" spans="2:5" x14ac:dyDescent="0.25">
      <c r="B6131"/>
      <c r="C6131"/>
      <c r="D6131"/>
      <c r="E6131"/>
    </row>
    <row r="6132" spans="2:5" x14ac:dyDescent="0.25">
      <c r="B6132"/>
      <c r="C6132"/>
      <c r="D6132"/>
      <c r="E6132"/>
    </row>
    <row r="6133" spans="2:5" x14ac:dyDescent="0.25">
      <c r="B6133"/>
      <c r="C6133"/>
      <c r="D6133"/>
      <c r="E6133"/>
    </row>
    <row r="6134" spans="2:5" x14ac:dyDescent="0.25">
      <c r="B6134"/>
      <c r="C6134"/>
      <c r="D6134"/>
      <c r="E6134"/>
    </row>
    <row r="6135" spans="2:5" x14ac:dyDescent="0.25">
      <c r="B6135"/>
      <c r="C6135"/>
      <c r="D6135"/>
      <c r="E6135"/>
    </row>
    <row r="6136" spans="2:5" x14ac:dyDescent="0.25">
      <c r="B6136"/>
      <c r="C6136"/>
      <c r="D6136"/>
      <c r="E6136"/>
    </row>
    <row r="6137" spans="2:5" x14ac:dyDescent="0.25">
      <c r="B6137"/>
      <c r="C6137"/>
      <c r="D6137"/>
      <c r="E6137"/>
    </row>
    <row r="6138" spans="2:5" x14ac:dyDescent="0.25">
      <c r="B6138"/>
      <c r="C6138"/>
      <c r="D6138"/>
      <c r="E6138"/>
    </row>
    <row r="6139" spans="2:5" x14ac:dyDescent="0.25">
      <c r="B6139"/>
      <c r="C6139"/>
      <c r="D6139"/>
      <c r="E6139"/>
    </row>
    <row r="6140" spans="2:5" x14ac:dyDescent="0.25">
      <c r="B6140"/>
      <c r="C6140"/>
      <c r="D6140"/>
      <c r="E6140"/>
    </row>
    <row r="6141" spans="2:5" x14ac:dyDescent="0.25">
      <c r="B6141"/>
      <c r="C6141"/>
      <c r="D6141"/>
      <c r="E6141"/>
    </row>
    <row r="6142" spans="2:5" x14ac:dyDescent="0.25">
      <c r="B6142"/>
      <c r="C6142"/>
      <c r="D6142"/>
      <c r="E6142"/>
    </row>
    <row r="6143" spans="2:5" x14ac:dyDescent="0.25">
      <c r="B6143"/>
      <c r="C6143"/>
      <c r="D6143"/>
      <c r="E6143"/>
    </row>
    <row r="6144" spans="2:5" x14ac:dyDescent="0.25">
      <c r="B6144"/>
      <c r="C6144"/>
      <c r="D6144"/>
      <c r="E6144"/>
    </row>
    <row r="6145" spans="2:5" x14ac:dyDescent="0.25">
      <c r="B6145"/>
      <c r="C6145"/>
      <c r="D6145"/>
      <c r="E6145"/>
    </row>
    <row r="6146" spans="2:5" x14ac:dyDescent="0.25">
      <c r="B6146"/>
      <c r="C6146"/>
      <c r="D6146"/>
      <c r="E6146"/>
    </row>
    <row r="6147" spans="2:5" x14ac:dyDescent="0.25">
      <c r="B6147"/>
      <c r="C6147"/>
      <c r="D6147"/>
      <c r="E6147"/>
    </row>
    <row r="6148" spans="2:5" x14ac:dyDescent="0.25">
      <c r="B6148"/>
      <c r="C6148"/>
      <c r="D6148"/>
      <c r="E6148"/>
    </row>
    <row r="6149" spans="2:5" x14ac:dyDescent="0.25">
      <c r="B6149"/>
      <c r="C6149"/>
      <c r="D6149"/>
      <c r="E6149"/>
    </row>
    <row r="6150" spans="2:5" x14ac:dyDescent="0.25">
      <c r="B6150"/>
      <c r="C6150"/>
      <c r="D6150"/>
      <c r="E6150"/>
    </row>
    <row r="6151" spans="2:5" x14ac:dyDescent="0.25">
      <c r="B6151"/>
      <c r="C6151"/>
      <c r="D6151"/>
      <c r="E6151"/>
    </row>
    <row r="6152" spans="2:5" x14ac:dyDescent="0.25">
      <c r="B6152"/>
      <c r="C6152"/>
      <c r="D6152"/>
      <c r="E6152"/>
    </row>
    <row r="6153" spans="2:5" x14ac:dyDescent="0.25">
      <c r="B6153"/>
      <c r="C6153"/>
      <c r="D6153"/>
      <c r="E6153"/>
    </row>
    <row r="6154" spans="2:5" x14ac:dyDescent="0.25">
      <c r="B6154"/>
      <c r="C6154"/>
      <c r="D6154"/>
      <c r="E6154"/>
    </row>
    <row r="6155" spans="2:5" x14ac:dyDescent="0.25">
      <c r="B6155"/>
      <c r="C6155"/>
      <c r="D6155"/>
      <c r="E6155"/>
    </row>
    <row r="6156" spans="2:5" x14ac:dyDescent="0.25">
      <c r="B6156"/>
      <c r="C6156"/>
      <c r="D6156"/>
      <c r="E6156"/>
    </row>
    <row r="6157" spans="2:5" x14ac:dyDescent="0.25">
      <c r="B6157"/>
      <c r="C6157"/>
      <c r="D6157"/>
      <c r="E6157"/>
    </row>
    <row r="6158" spans="2:5" x14ac:dyDescent="0.25">
      <c r="B6158"/>
      <c r="C6158"/>
      <c r="D6158"/>
      <c r="E6158"/>
    </row>
    <row r="6159" spans="2:5" x14ac:dyDescent="0.25">
      <c r="B6159"/>
      <c r="C6159"/>
      <c r="D6159"/>
      <c r="E6159"/>
    </row>
    <row r="6160" spans="2:5" x14ac:dyDescent="0.25">
      <c r="B6160"/>
      <c r="C6160"/>
      <c r="D6160"/>
      <c r="E6160"/>
    </row>
    <row r="6161" spans="2:5" x14ac:dyDescent="0.25">
      <c r="B6161"/>
      <c r="C6161"/>
      <c r="D6161"/>
      <c r="E6161"/>
    </row>
    <row r="6162" spans="2:5" x14ac:dyDescent="0.25">
      <c r="B6162"/>
      <c r="C6162"/>
      <c r="D6162"/>
      <c r="E6162"/>
    </row>
    <row r="6163" spans="2:5" x14ac:dyDescent="0.25">
      <c r="B6163"/>
      <c r="C6163"/>
      <c r="D6163"/>
      <c r="E6163"/>
    </row>
    <row r="6164" spans="2:5" x14ac:dyDescent="0.25">
      <c r="B6164"/>
      <c r="C6164"/>
      <c r="D6164"/>
      <c r="E6164"/>
    </row>
    <row r="6165" spans="2:5" x14ac:dyDescent="0.25">
      <c r="B6165"/>
      <c r="C6165"/>
      <c r="D6165"/>
      <c r="E6165"/>
    </row>
    <row r="6166" spans="2:5" x14ac:dyDescent="0.25">
      <c r="B6166"/>
      <c r="C6166"/>
      <c r="D6166"/>
      <c r="E6166"/>
    </row>
    <row r="6167" spans="2:5" x14ac:dyDescent="0.25">
      <c r="B6167"/>
      <c r="C6167"/>
      <c r="D6167"/>
      <c r="E6167"/>
    </row>
    <row r="6168" spans="2:5" x14ac:dyDescent="0.25">
      <c r="B6168"/>
      <c r="C6168"/>
      <c r="D6168"/>
      <c r="E6168"/>
    </row>
    <row r="6169" spans="2:5" x14ac:dyDescent="0.25">
      <c r="B6169"/>
      <c r="C6169"/>
      <c r="D6169"/>
      <c r="E6169"/>
    </row>
    <row r="6170" spans="2:5" x14ac:dyDescent="0.25">
      <c r="B6170"/>
      <c r="C6170"/>
      <c r="D6170"/>
      <c r="E6170"/>
    </row>
    <row r="6171" spans="2:5" x14ac:dyDescent="0.25">
      <c r="B6171"/>
      <c r="C6171"/>
      <c r="D6171"/>
      <c r="E6171"/>
    </row>
    <row r="6172" spans="2:5" x14ac:dyDescent="0.25">
      <c r="B6172"/>
      <c r="C6172"/>
      <c r="D6172"/>
      <c r="E6172"/>
    </row>
    <row r="6173" spans="2:5" x14ac:dyDescent="0.25">
      <c r="B6173"/>
      <c r="C6173"/>
      <c r="D6173"/>
      <c r="E6173"/>
    </row>
    <row r="6174" spans="2:5" x14ac:dyDescent="0.25">
      <c r="B6174"/>
      <c r="C6174"/>
      <c r="D6174"/>
      <c r="E6174"/>
    </row>
    <row r="6175" spans="2:5" x14ac:dyDescent="0.25">
      <c r="B6175"/>
      <c r="C6175"/>
      <c r="D6175"/>
      <c r="E6175"/>
    </row>
    <row r="6176" spans="2:5" x14ac:dyDescent="0.25">
      <c r="B6176"/>
      <c r="C6176"/>
      <c r="D6176"/>
      <c r="E6176"/>
    </row>
    <row r="6177" spans="2:5" x14ac:dyDescent="0.25">
      <c r="B6177"/>
      <c r="C6177"/>
      <c r="D6177"/>
      <c r="E6177"/>
    </row>
    <row r="6178" spans="2:5" x14ac:dyDescent="0.25">
      <c r="B6178"/>
      <c r="C6178"/>
      <c r="D6178"/>
      <c r="E6178"/>
    </row>
    <row r="6179" spans="2:5" x14ac:dyDescent="0.25">
      <c r="B6179"/>
      <c r="C6179"/>
      <c r="D6179"/>
      <c r="E6179"/>
    </row>
    <row r="6180" spans="2:5" x14ac:dyDescent="0.25">
      <c r="B6180"/>
      <c r="C6180"/>
      <c r="D6180"/>
      <c r="E6180"/>
    </row>
    <row r="6181" spans="2:5" x14ac:dyDescent="0.25">
      <c r="B6181"/>
      <c r="C6181"/>
      <c r="D6181"/>
      <c r="E6181"/>
    </row>
    <row r="6182" spans="2:5" x14ac:dyDescent="0.25">
      <c r="B6182"/>
      <c r="C6182"/>
      <c r="D6182"/>
      <c r="E6182"/>
    </row>
    <row r="6183" spans="2:5" x14ac:dyDescent="0.25">
      <c r="B6183"/>
      <c r="C6183"/>
      <c r="D6183"/>
      <c r="E6183"/>
    </row>
    <row r="6184" spans="2:5" x14ac:dyDescent="0.25">
      <c r="B6184"/>
      <c r="C6184"/>
      <c r="D6184"/>
      <c r="E6184"/>
    </row>
    <row r="6185" spans="2:5" x14ac:dyDescent="0.25">
      <c r="B6185"/>
      <c r="C6185"/>
      <c r="D6185"/>
      <c r="E6185"/>
    </row>
    <row r="6186" spans="2:5" x14ac:dyDescent="0.25">
      <c r="B6186"/>
      <c r="C6186"/>
      <c r="D6186"/>
      <c r="E6186"/>
    </row>
    <row r="6187" spans="2:5" x14ac:dyDescent="0.25">
      <c r="B6187"/>
      <c r="C6187"/>
      <c r="D6187"/>
      <c r="E6187"/>
    </row>
    <row r="6188" spans="2:5" x14ac:dyDescent="0.25">
      <c r="B6188"/>
      <c r="C6188"/>
      <c r="D6188"/>
      <c r="E6188"/>
    </row>
    <row r="6189" spans="2:5" x14ac:dyDescent="0.25">
      <c r="B6189"/>
      <c r="C6189"/>
      <c r="D6189"/>
      <c r="E6189"/>
    </row>
    <row r="6190" spans="2:5" x14ac:dyDescent="0.25">
      <c r="B6190"/>
      <c r="C6190"/>
      <c r="D6190"/>
      <c r="E6190"/>
    </row>
    <row r="6191" spans="2:5" x14ac:dyDescent="0.25">
      <c r="B6191"/>
      <c r="C6191"/>
      <c r="D6191"/>
      <c r="E6191"/>
    </row>
    <row r="6192" spans="2:5" x14ac:dyDescent="0.25">
      <c r="B6192"/>
      <c r="C6192"/>
      <c r="D6192"/>
      <c r="E6192"/>
    </row>
    <row r="6193" spans="2:5" x14ac:dyDescent="0.25">
      <c r="B6193"/>
      <c r="C6193"/>
      <c r="D6193"/>
      <c r="E6193"/>
    </row>
    <row r="6194" spans="2:5" x14ac:dyDescent="0.25">
      <c r="B6194"/>
      <c r="C6194"/>
      <c r="D6194"/>
      <c r="E6194"/>
    </row>
    <row r="6195" spans="2:5" x14ac:dyDescent="0.25">
      <c r="B6195"/>
      <c r="C6195"/>
      <c r="D6195"/>
      <c r="E6195"/>
    </row>
    <row r="6196" spans="2:5" x14ac:dyDescent="0.25">
      <c r="B6196"/>
      <c r="C6196"/>
      <c r="D6196"/>
      <c r="E6196"/>
    </row>
    <row r="6197" spans="2:5" x14ac:dyDescent="0.25">
      <c r="B6197"/>
      <c r="C6197"/>
      <c r="D6197"/>
      <c r="E6197"/>
    </row>
    <row r="6198" spans="2:5" x14ac:dyDescent="0.25">
      <c r="B6198"/>
      <c r="C6198"/>
      <c r="D6198"/>
      <c r="E6198"/>
    </row>
    <row r="6199" spans="2:5" x14ac:dyDescent="0.25">
      <c r="B6199"/>
      <c r="C6199"/>
      <c r="D6199"/>
      <c r="E6199"/>
    </row>
    <row r="6200" spans="2:5" x14ac:dyDescent="0.25">
      <c r="B6200"/>
      <c r="C6200"/>
      <c r="D6200"/>
      <c r="E6200"/>
    </row>
    <row r="6201" spans="2:5" x14ac:dyDescent="0.25">
      <c r="B6201"/>
      <c r="C6201"/>
      <c r="D6201"/>
      <c r="E6201"/>
    </row>
    <row r="6202" spans="2:5" x14ac:dyDescent="0.25">
      <c r="B6202"/>
      <c r="C6202"/>
      <c r="D6202"/>
      <c r="E6202"/>
    </row>
    <row r="6203" spans="2:5" x14ac:dyDescent="0.25">
      <c r="B6203"/>
      <c r="C6203"/>
      <c r="D6203"/>
      <c r="E6203"/>
    </row>
    <row r="6204" spans="2:5" x14ac:dyDescent="0.25">
      <c r="B6204"/>
      <c r="C6204"/>
      <c r="D6204"/>
      <c r="E6204"/>
    </row>
    <row r="6205" spans="2:5" x14ac:dyDescent="0.25">
      <c r="B6205"/>
      <c r="C6205"/>
      <c r="D6205"/>
      <c r="E6205"/>
    </row>
    <row r="6206" spans="2:5" x14ac:dyDescent="0.25">
      <c r="B6206"/>
      <c r="C6206"/>
      <c r="D6206"/>
      <c r="E6206"/>
    </row>
    <row r="6207" spans="2:5" x14ac:dyDescent="0.25">
      <c r="B6207"/>
      <c r="C6207"/>
      <c r="D6207"/>
      <c r="E6207"/>
    </row>
    <row r="6208" spans="2:5" x14ac:dyDescent="0.25">
      <c r="B6208"/>
      <c r="C6208"/>
      <c r="D6208"/>
      <c r="E6208"/>
    </row>
    <row r="6209" spans="2:5" x14ac:dyDescent="0.25">
      <c r="B6209"/>
      <c r="C6209"/>
      <c r="D6209"/>
      <c r="E6209"/>
    </row>
    <row r="6210" spans="2:5" x14ac:dyDescent="0.25">
      <c r="B6210"/>
      <c r="C6210"/>
      <c r="D6210"/>
      <c r="E6210"/>
    </row>
    <row r="6211" spans="2:5" x14ac:dyDescent="0.25">
      <c r="B6211"/>
      <c r="C6211"/>
      <c r="D6211"/>
      <c r="E6211"/>
    </row>
    <row r="6212" spans="2:5" x14ac:dyDescent="0.25">
      <c r="B6212"/>
      <c r="C6212"/>
      <c r="D6212"/>
      <c r="E6212"/>
    </row>
    <row r="6213" spans="2:5" x14ac:dyDescent="0.25">
      <c r="B6213"/>
      <c r="C6213"/>
      <c r="D6213"/>
      <c r="E6213"/>
    </row>
    <row r="6214" spans="2:5" x14ac:dyDescent="0.25">
      <c r="B6214"/>
      <c r="C6214"/>
      <c r="D6214"/>
      <c r="E6214"/>
    </row>
    <row r="6215" spans="2:5" x14ac:dyDescent="0.25">
      <c r="B6215"/>
      <c r="C6215"/>
      <c r="D6215"/>
      <c r="E6215"/>
    </row>
    <row r="6216" spans="2:5" x14ac:dyDescent="0.25">
      <c r="B6216"/>
      <c r="C6216"/>
      <c r="D6216"/>
      <c r="E6216"/>
    </row>
    <row r="6217" spans="2:5" x14ac:dyDescent="0.25">
      <c r="B6217"/>
      <c r="C6217"/>
      <c r="D6217"/>
      <c r="E6217"/>
    </row>
    <row r="6218" spans="2:5" x14ac:dyDescent="0.25">
      <c r="B6218"/>
      <c r="C6218"/>
      <c r="D6218"/>
      <c r="E6218"/>
    </row>
    <row r="6219" spans="2:5" x14ac:dyDescent="0.25">
      <c r="B6219"/>
      <c r="C6219"/>
      <c r="D6219"/>
      <c r="E6219"/>
    </row>
    <row r="6220" spans="2:5" x14ac:dyDescent="0.25">
      <c r="B6220"/>
      <c r="C6220"/>
      <c r="D6220"/>
      <c r="E6220"/>
    </row>
    <row r="6221" spans="2:5" x14ac:dyDescent="0.25">
      <c r="B6221"/>
      <c r="C6221"/>
      <c r="D6221"/>
      <c r="E6221"/>
    </row>
    <row r="6222" spans="2:5" x14ac:dyDescent="0.25">
      <c r="B6222"/>
      <c r="C6222"/>
      <c r="D6222"/>
      <c r="E6222"/>
    </row>
    <row r="6223" spans="2:5" x14ac:dyDescent="0.25">
      <c r="B6223"/>
      <c r="C6223"/>
      <c r="D6223"/>
      <c r="E6223"/>
    </row>
    <row r="6224" spans="2:5" x14ac:dyDescent="0.25">
      <c r="B6224"/>
      <c r="C6224"/>
      <c r="D6224"/>
      <c r="E6224"/>
    </row>
    <row r="6225" spans="2:5" x14ac:dyDescent="0.25">
      <c r="B6225"/>
      <c r="C6225"/>
      <c r="D6225"/>
      <c r="E6225"/>
    </row>
    <row r="6226" spans="2:5" x14ac:dyDescent="0.25">
      <c r="B6226"/>
      <c r="C6226"/>
      <c r="D6226"/>
      <c r="E6226"/>
    </row>
    <row r="6227" spans="2:5" x14ac:dyDescent="0.25">
      <c r="B6227"/>
      <c r="C6227"/>
      <c r="D6227"/>
      <c r="E6227"/>
    </row>
    <row r="6228" spans="2:5" x14ac:dyDescent="0.25">
      <c r="B6228"/>
      <c r="C6228"/>
      <c r="D6228"/>
      <c r="E6228"/>
    </row>
    <row r="6229" spans="2:5" x14ac:dyDescent="0.25">
      <c r="B6229"/>
      <c r="C6229"/>
      <c r="D6229"/>
      <c r="E6229"/>
    </row>
    <row r="6230" spans="2:5" x14ac:dyDescent="0.25">
      <c r="B6230"/>
      <c r="C6230"/>
      <c r="D6230"/>
      <c r="E6230"/>
    </row>
    <row r="6231" spans="2:5" x14ac:dyDescent="0.25">
      <c r="B6231"/>
      <c r="C6231"/>
      <c r="D6231"/>
      <c r="E6231"/>
    </row>
    <row r="6232" spans="2:5" x14ac:dyDescent="0.25">
      <c r="B6232"/>
      <c r="C6232"/>
      <c r="D6232"/>
      <c r="E6232"/>
    </row>
    <row r="6233" spans="2:5" x14ac:dyDescent="0.25">
      <c r="B6233"/>
      <c r="C6233"/>
      <c r="D6233"/>
      <c r="E6233"/>
    </row>
    <row r="6234" spans="2:5" x14ac:dyDescent="0.25">
      <c r="B6234"/>
      <c r="C6234"/>
      <c r="D6234"/>
      <c r="E6234"/>
    </row>
    <row r="6235" spans="2:5" x14ac:dyDescent="0.25">
      <c r="B6235"/>
      <c r="C6235"/>
      <c r="D6235"/>
      <c r="E6235"/>
    </row>
    <row r="6236" spans="2:5" x14ac:dyDescent="0.25">
      <c r="B6236"/>
      <c r="C6236"/>
      <c r="D6236"/>
      <c r="E6236"/>
    </row>
    <row r="6237" spans="2:5" x14ac:dyDescent="0.25">
      <c r="B6237"/>
      <c r="C6237"/>
      <c r="D6237"/>
      <c r="E6237"/>
    </row>
    <row r="6238" spans="2:5" x14ac:dyDescent="0.25">
      <c r="B6238"/>
      <c r="C6238"/>
      <c r="D6238"/>
      <c r="E6238"/>
    </row>
    <row r="6239" spans="2:5" x14ac:dyDescent="0.25">
      <c r="B6239"/>
      <c r="C6239"/>
      <c r="D6239"/>
      <c r="E6239"/>
    </row>
    <row r="6240" spans="2:5" x14ac:dyDescent="0.25">
      <c r="B6240"/>
      <c r="C6240"/>
      <c r="D6240"/>
      <c r="E6240"/>
    </row>
    <row r="6241" spans="2:5" x14ac:dyDescent="0.25">
      <c r="B6241"/>
      <c r="C6241"/>
      <c r="D6241"/>
      <c r="E6241"/>
    </row>
    <row r="6242" spans="2:5" x14ac:dyDescent="0.25">
      <c r="B6242"/>
      <c r="C6242"/>
      <c r="D6242"/>
      <c r="E6242"/>
    </row>
    <row r="6243" spans="2:5" x14ac:dyDescent="0.25">
      <c r="B6243"/>
      <c r="C6243"/>
      <c r="D6243"/>
      <c r="E6243"/>
    </row>
    <row r="6244" spans="2:5" x14ac:dyDescent="0.25">
      <c r="B6244"/>
      <c r="C6244"/>
      <c r="D6244"/>
      <c r="E6244"/>
    </row>
    <row r="6245" spans="2:5" x14ac:dyDescent="0.25">
      <c r="B6245"/>
      <c r="C6245"/>
      <c r="D6245"/>
      <c r="E6245"/>
    </row>
    <row r="6246" spans="2:5" x14ac:dyDescent="0.25">
      <c r="B6246"/>
      <c r="C6246"/>
      <c r="D6246"/>
      <c r="E6246"/>
    </row>
    <row r="6247" spans="2:5" x14ac:dyDescent="0.25">
      <c r="B6247"/>
      <c r="C6247"/>
      <c r="D6247"/>
      <c r="E6247"/>
    </row>
    <row r="6248" spans="2:5" x14ac:dyDescent="0.25">
      <c r="B6248"/>
      <c r="C6248"/>
      <c r="D6248"/>
      <c r="E6248"/>
    </row>
    <row r="6249" spans="2:5" x14ac:dyDescent="0.25">
      <c r="B6249"/>
      <c r="C6249"/>
      <c r="D6249"/>
      <c r="E6249"/>
    </row>
    <row r="6250" spans="2:5" x14ac:dyDescent="0.25">
      <c r="B6250"/>
      <c r="C6250"/>
      <c r="D6250"/>
      <c r="E6250"/>
    </row>
    <row r="6251" spans="2:5" x14ac:dyDescent="0.25">
      <c r="B6251"/>
      <c r="C6251"/>
      <c r="D6251"/>
      <c r="E6251"/>
    </row>
    <row r="6252" spans="2:5" x14ac:dyDescent="0.25">
      <c r="B6252"/>
      <c r="C6252"/>
      <c r="D6252"/>
      <c r="E6252"/>
    </row>
    <row r="6253" spans="2:5" x14ac:dyDescent="0.25">
      <c r="B6253"/>
      <c r="C6253"/>
      <c r="D6253"/>
      <c r="E6253"/>
    </row>
    <row r="6254" spans="2:5" x14ac:dyDescent="0.25">
      <c r="B6254"/>
      <c r="C6254"/>
      <c r="D6254"/>
      <c r="E6254"/>
    </row>
    <row r="6255" spans="2:5" x14ac:dyDescent="0.25">
      <c r="B6255"/>
      <c r="C6255"/>
      <c r="D6255"/>
      <c r="E6255"/>
    </row>
    <row r="6256" spans="2:5" x14ac:dyDescent="0.25">
      <c r="B6256"/>
      <c r="C6256"/>
      <c r="D6256"/>
      <c r="E6256"/>
    </row>
    <row r="6257" spans="2:5" x14ac:dyDescent="0.25">
      <c r="B6257"/>
      <c r="C6257"/>
      <c r="D6257"/>
      <c r="E6257"/>
    </row>
    <row r="6258" spans="2:5" x14ac:dyDescent="0.25">
      <c r="B6258"/>
      <c r="C6258"/>
      <c r="D6258"/>
      <c r="E6258"/>
    </row>
    <row r="6259" spans="2:5" x14ac:dyDescent="0.25">
      <c r="B6259"/>
      <c r="C6259"/>
      <c r="D6259"/>
      <c r="E6259"/>
    </row>
    <row r="6260" spans="2:5" x14ac:dyDescent="0.25">
      <c r="B6260"/>
      <c r="C6260"/>
      <c r="D6260"/>
      <c r="E6260"/>
    </row>
    <row r="6261" spans="2:5" x14ac:dyDescent="0.25">
      <c r="B6261"/>
      <c r="C6261"/>
      <c r="D6261"/>
      <c r="E6261"/>
    </row>
    <row r="6262" spans="2:5" x14ac:dyDescent="0.25">
      <c r="B6262"/>
      <c r="C6262"/>
      <c r="D6262"/>
      <c r="E6262"/>
    </row>
    <row r="6263" spans="2:5" x14ac:dyDescent="0.25">
      <c r="B6263"/>
      <c r="C6263"/>
      <c r="D6263"/>
      <c r="E6263"/>
    </row>
    <row r="6264" spans="2:5" x14ac:dyDescent="0.25">
      <c r="B6264"/>
      <c r="C6264"/>
      <c r="D6264"/>
      <c r="E6264"/>
    </row>
    <row r="6265" spans="2:5" x14ac:dyDescent="0.25">
      <c r="B6265"/>
      <c r="C6265"/>
      <c r="D6265"/>
      <c r="E6265"/>
    </row>
    <row r="6266" spans="2:5" x14ac:dyDescent="0.25">
      <c r="B6266"/>
      <c r="C6266"/>
      <c r="D6266"/>
      <c r="E6266"/>
    </row>
    <row r="6267" spans="2:5" x14ac:dyDescent="0.25">
      <c r="B6267"/>
      <c r="C6267"/>
      <c r="D6267"/>
      <c r="E6267"/>
    </row>
    <row r="6268" spans="2:5" x14ac:dyDescent="0.25">
      <c r="B6268"/>
      <c r="C6268"/>
      <c r="D6268"/>
      <c r="E6268"/>
    </row>
    <row r="6269" spans="2:5" x14ac:dyDescent="0.25">
      <c r="B6269"/>
      <c r="C6269"/>
      <c r="D6269"/>
      <c r="E6269"/>
    </row>
    <row r="6270" spans="2:5" x14ac:dyDescent="0.25">
      <c r="B6270"/>
      <c r="C6270"/>
      <c r="D6270"/>
      <c r="E6270"/>
    </row>
    <row r="6271" spans="2:5" x14ac:dyDescent="0.25">
      <c r="B6271"/>
      <c r="C6271"/>
      <c r="D6271"/>
      <c r="E6271"/>
    </row>
    <row r="6272" spans="2:5" x14ac:dyDescent="0.25">
      <c r="B6272"/>
      <c r="C6272"/>
      <c r="D6272"/>
      <c r="E6272"/>
    </row>
    <row r="6273" spans="2:5" x14ac:dyDescent="0.25">
      <c r="B6273"/>
      <c r="C6273"/>
      <c r="D6273"/>
      <c r="E6273"/>
    </row>
    <row r="6274" spans="2:5" x14ac:dyDescent="0.25">
      <c r="B6274"/>
      <c r="C6274"/>
      <c r="D6274"/>
      <c r="E6274"/>
    </row>
    <row r="6275" spans="2:5" x14ac:dyDescent="0.25">
      <c r="B6275"/>
      <c r="C6275"/>
      <c r="D6275"/>
      <c r="E6275"/>
    </row>
    <row r="6276" spans="2:5" x14ac:dyDescent="0.25">
      <c r="B6276"/>
      <c r="C6276"/>
      <c r="D6276"/>
      <c r="E6276"/>
    </row>
    <row r="6277" spans="2:5" x14ac:dyDescent="0.25">
      <c r="B6277"/>
      <c r="C6277"/>
      <c r="D6277"/>
      <c r="E6277"/>
    </row>
    <row r="6278" spans="2:5" x14ac:dyDescent="0.25">
      <c r="B6278"/>
      <c r="C6278"/>
      <c r="D6278"/>
      <c r="E6278"/>
    </row>
    <row r="6279" spans="2:5" x14ac:dyDescent="0.25">
      <c r="B6279"/>
      <c r="C6279"/>
      <c r="D6279"/>
      <c r="E6279"/>
    </row>
    <row r="6280" spans="2:5" x14ac:dyDescent="0.25">
      <c r="B6280"/>
      <c r="C6280"/>
      <c r="D6280"/>
      <c r="E6280"/>
    </row>
    <row r="6281" spans="2:5" x14ac:dyDescent="0.25">
      <c r="B6281"/>
      <c r="C6281"/>
      <c r="D6281"/>
      <c r="E6281"/>
    </row>
    <row r="6282" spans="2:5" x14ac:dyDescent="0.25">
      <c r="B6282"/>
      <c r="C6282"/>
      <c r="D6282"/>
      <c r="E6282"/>
    </row>
    <row r="6283" spans="2:5" x14ac:dyDescent="0.25">
      <c r="B6283"/>
      <c r="C6283"/>
      <c r="D6283"/>
      <c r="E6283"/>
    </row>
    <row r="6284" spans="2:5" x14ac:dyDescent="0.25">
      <c r="B6284"/>
      <c r="C6284"/>
      <c r="D6284"/>
      <c r="E6284"/>
    </row>
    <row r="6285" spans="2:5" x14ac:dyDescent="0.25">
      <c r="B6285"/>
      <c r="C6285"/>
      <c r="D6285"/>
      <c r="E6285"/>
    </row>
    <row r="6286" spans="2:5" x14ac:dyDescent="0.25">
      <c r="B6286"/>
      <c r="C6286"/>
      <c r="D6286"/>
      <c r="E6286"/>
    </row>
    <row r="6287" spans="2:5" x14ac:dyDescent="0.25">
      <c r="B6287"/>
      <c r="C6287"/>
      <c r="D6287"/>
      <c r="E6287"/>
    </row>
    <row r="6288" spans="2:5" x14ac:dyDescent="0.25">
      <c r="B6288"/>
      <c r="C6288"/>
      <c r="D6288"/>
      <c r="E6288"/>
    </row>
    <row r="6289" spans="2:5" x14ac:dyDescent="0.25">
      <c r="B6289"/>
      <c r="C6289"/>
      <c r="D6289"/>
      <c r="E6289"/>
    </row>
    <row r="6290" spans="2:5" x14ac:dyDescent="0.25">
      <c r="B6290"/>
      <c r="C6290"/>
      <c r="D6290"/>
      <c r="E6290"/>
    </row>
    <row r="6291" spans="2:5" x14ac:dyDescent="0.25">
      <c r="B6291"/>
      <c r="C6291"/>
      <c r="D6291"/>
      <c r="E6291"/>
    </row>
    <row r="6292" spans="2:5" x14ac:dyDescent="0.25">
      <c r="B6292"/>
      <c r="C6292"/>
      <c r="D6292"/>
      <c r="E6292"/>
    </row>
    <row r="6293" spans="2:5" x14ac:dyDescent="0.25">
      <c r="B6293"/>
      <c r="C6293"/>
      <c r="D6293"/>
      <c r="E6293"/>
    </row>
    <row r="6294" spans="2:5" x14ac:dyDescent="0.25">
      <c r="B6294"/>
      <c r="C6294"/>
      <c r="D6294"/>
      <c r="E6294"/>
    </row>
    <row r="6295" spans="2:5" x14ac:dyDescent="0.25">
      <c r="B6295"/>
      <c r="C6295"/>
      <c r="D6295"/>
      <c r="E6295"/>
    </row>
    <row r="6296" spans="2:5" x14ac:dyDescent="0.25">
      <c r="B6296"/>
      <c r="C6296"/>
      <c r="D6296"/>
      <c r="E6296"/>
    </row>
    <row r="6297" spans="2:5" x14ac:dyDescent="0.25">
      <c r="B6297"/>
      <c r="C6297"/>
      <c r="D6297"/>
      <c r="E6297"/>
    </row>
    <row r="6298" spans="2:5" x14ac:dyDescent="0.25">
      <c r="B6298"/>
      <c r="C6298"/>
      <c r="D6298"/>
      <c r="E6298"/>
    </row>
    <row r="6299" spans="2:5" x14ac:dyDescent="0.25">
      <c r="B6299"/>
      <c r="C6299"/>
      <c r="D6299"/>
      <c r="E6299"/>
    </row>
    <row r="6300" spans="2:5" x14ac:dyDescent="0.25">
      <c r="B6300"/>
      <c r="C6300"/>
      <c r="D6300"/>
      <c r="E6300"/>
    </row>
    <row r="6301" spans="2:5" x14ac:dyDescent="0.25">
      <c r="B6301"/>
      <c r="C6301"/>
      <c r="D6301"/>
      <c r="E6301"/>
    </row>
    <row r="6302" spans="2:5" x14ac:dyDescent="0.25">
      <c r="B6302"/>
      <c r="C6302"/>
      <c r="D6302"/>
      <c r="E6302"/>
    </row>
    <row r="6303" spans="2:5" x14ac:dyDescent="0.25">
      <c r="B6303"/>
      <c r="C6303"/>
      <c r="D6303"/>
      <c r="E6303"/>
    </row>
    <row r="6304" spans="2:5" x14ac:dyDescent="0.25">
      <c r="B6304"/>
      <c r="C6304"/>
      <c r="D6304"/>
      <c r="E6304"/>
    </row>
    <row r="6305" spans="2:5" x14ac:dyDescent="0.25">
      <c r="B6305"/>
      <c r="C6305"/>
      <c r="D6305"/>
      <c r="E6305"/>
    </row>
    <row r="6306" spans="2:5" x14ac:dyDescent="0.25">
      <c r="B6306"/>
      <c r="C6306"/>
      <c r="D6306"/>
      <c r="E6306"/>
    </row>
    <row r="6307" spans="2:5" x14ac:dyDescent="0.25">
      <c r="B6307"/>
      <c r="C6307"/>
      <c r="D6307"/>
      <c r="E6307"/>
    </row>
    <row r="6308" spans="2:5" x14ac:dyDescent="0.25">
      <c r="B6308"/>
      <c r="C6308"/>
      <c r="D6308"/>
      <c r="E6308"/>
    </row>
    <row r="6309" spans="2:5" x14ac:dyDescent="0.25">
      <c r="B6309"/>
      <c r="C6309"/>
      <c r="D6309"/>
      <c r="E6309"/>
    </row>
    <row r="6310" spans="2:5" x14ac:dyDescent="0.25">
      <c r="B6310"/>
      <c r="C6310"/>
      <c r="D6310"/>
      <c r="E6310"/>
    </row>
    <row r="6311" spans="2:5" x14ac:dyDescent="0.25">
      <c r="B6311"/>
      <c r="C6311"/>
      <c r="D6311"/>
      <c r="E6311"/>
    </row>
    <row r="6312" spans="2:5" x14ac:dyDescent="0.25">
      <c r="B6312"/>
      <c r="C6312"/>
      <c r="D6312"/>
      <c r="E6312"/>
    </row>
    <row r="6313" spans="2:5" x14ac:dyDescent="0.25">
      <c r="B6313"/>
      <c r="C6313"/>
      <c r="D6313"/>
      <c r="E6313"/>
    </row>
    <row r="6314" spans="2:5" x14ac:dyDescent="0.25">
      <c r="B6314"/>
      <c r="C6314"/>
      <c r="D6314"/>
      <c r="E6314"/>
    </row>
    <row r="6315" spans="2:5" x14ac:dyDescent="0.25">
      <c r="B6315"/>
      <c r="C6315"/>
      <c r="D6315"/>
      <c r="E6315"/>
    </row>
    <row r="6316" spans="2:5" x14ac:dyDescent="0.25">
      <c r="B6316"/>
      <c r="C6316"/>
      <c r="D6316"/>
      <c r="E6316"/>
    </row>
    <row r="6317" spans="2:5" x14ac:dyDescent="0.25">
      <c r="B6317"/>
      <c r="C6317"/>
      <c r="D6317"/>
      <c r="E6317"/>
    </row>
    <row r="6318" spans="2:5" x14ac:dyDescent="0.25">
      <c r="B6318"/>
      <c r="C6318"/>
      <c r="D6318"/>
      <c r="E6318"/>
    </row>
    <row r="6319" spans="2:5" x14ac:dyDescent="0.25">
      <c r="B6319"/>
      <c r="C6319"/>
      <c r="D6319"/>
      <c r="E6319"/>
    </row>
    <row r="6320" spans="2:5" x14ac:dyDescent="0.25">
      <c r="B6320"/>
      <c r="C6320"/>
      <c r="D6320"/>
      <c r="E6320"/>
    </row>
    <row r="6321" spans="2:5" x14ac:dyDescent="0.25">
      <c r="B6321"/>
      <c r="C6321"/>
      <c r="D6321"/>
      <c r="E6321"/>
    </row>
    <row r="6322" spans="2:5" x14ac:dyDescent="0.25">
      <c r="B6322"/>
      <c r="C6322"/>
      <c r="D6322"/>
      <c r="E6322"/>
    </row>
    <row r="6323" spans="2:5" x14ac:dyDescent="0.25">
      <c r="B6323"/>
      <c r="C6323"/>
      <c r="D6323"/>
      <c r="E6323"/>
    </row>
    <row r="6324" spans="2:5" x14ac:dyDescent="0.25">
      <c r="B6324"/>
      <c r="C6324"/>
      <c r="D6324"/>
      <c r="E6324"/>
    </row>
    <row r="6325" spans="2:5" x14ac:dyDescent="0.25">
      <c r="B6325"/>
      <c r="C6325"/>
      <c r="D6325"/>
      <c r="E6325"/>
    </row>
    <row r="6326" spans="2:5" x14ac:dyDescent="0.25">
      <c r="B6326"/>
      <c r="C6326"/>
      <c r="D6326"/>
      <c r="E6326"/>
    </row>
    <row r="6327" spans="2:5" x14ac:dyDescent="0.25">
      <c r="B6327"/>
      <c r="C6327"/>
      <c r="D6327"/>
      <c r="E6327"/>
    </row>
    <row r="6328" spans="2:5" x14ac:dyDescent="0.25">
      <c r="B6328"/>
      <c r="C6328"/>
      <c r="D6328"/>
      <c r="E6328"/>
    </row>
    <row r="6329" spans="2:5" x14ac:dyDescent="0.25">
      <c r="B6329"/>
      <c r="C6329"/>
      <c r="D6329"/>
      <c r="E6329"/>
    </row>
    <row r="6330" spans="2:5" x14ac:dyDescent="0.25">
      <c r="B6330"/>
      <c r="C6330"/>
      <c r="D6330"/>
      <c r="E6330"/>
    </row>
    <row r="6331" spans="2:5" x14ac:dyDescent="0.25">
      <c r="B6331"/>
      <c r="C6331"/>
      <c r="D6331"/>
      <c r="E6331"/>
    </row>
    <row r="6332" spans="2:5" x14ac:dyDescent="0.25">
      <c r="B6332"/>
      <c r="C6332"/>
      <c r="D6332"/>
      <c r="E6332"/>
    </row>
    <row r="6333" spans="2:5" x14ac:dyDescent="0.25">
      <c r="B6333"/>
      <c r="C6333"/>
      <c r="D6333"/>
      <c r="E6333"/>
    </row>
    <row r="6334" spans="2:5" x14ac:dyDescent="0.25">
      <c r="B6334"/>
      <c r="C6334"/>
      <c r="D6334"/>
      <c r="E6334"/>
    </row>
    <row r="6335" spans="2:5" x14ac:dyDescent="0.25">
      <c r="B6335"/>
      <c r="C6335"/>
      <c r="D6335"/>
      <c r="E6335"/>
    </row>
    <row r="6336" spans="2:5" x14ac:dyDescent="0.25">
      <c r="B6336"/>
      <c r="C6336"/>
      <c r="D6336"/>
      <c r="E6336"/>
    </row>
    <row r="6337" spans="2:5" x14ac:dyDescent="0.25">
      <c r="B6337"/>
      <c r="C6337"/>
      <c r="D6337"/>
      <c r="E6337"/>
    </row>
    <row r="6338" spans="2:5" x14ac:dyDescent="0.25">
      <c r="B6338"/>
      <c r="C6338"/>
      <c r="D6338"/>
      <c r="E6338"/>
    </row>
    <row r="6339" spans="2:5" x14ac:dyDescent="0.25">
      <c r="B6339"/>
      <c r="C6339"/>
      <c r="D6339"/>
      <c r="E6339"/>
    </row>
    <row r="6340" spans="2:5" x14ac:dyDescent="0.25">
      <c r="B6340"/>
      <c r="C6340"/>
      <c r="D6340"/>
      <c r="E6340"/>
    </row>
    <row r="6341" spans="2:5" x14ac:dyDescent="0.25">
      <c r="B6341"/>
      <c r="C6341"/>
      <c r="D6341"/>
      <c r="E6341"/>
    </row>
    <row r="6342" spans="2:5" x14ac:dyDescent="0.25">
      <c r="B6342"/>
      <c r="C6342"/>
      <c r="D6342"/>
      <c r="E6342"/>
    </row>
    <row r="6343" spans="2:5" x14ac:dyDescent="0.25">
      <c r="B6343"/>
      <c r="C6343"/>
      <c r="D6343"/>
      <c r="E6343"/>
    </row>
    <row r="6344" spans="2:5" x14ac:dyDescent="0.25">
      <c r="B6344"/>
      <c r="C6344"/>
      <c r="D6344"/>
      <c r="E6344"/>
    </row>
    <row r="6345" spans="2:5" x14ac:dyDescent="0.25">
      <c r="B6345"/>
      <c r="C6345"/>
      <c r="D6345"/>
      <c r="E6345"/>
    </row>
    <row r="6346" spans="2:5" x14ac:dyDescent="0.25">
      <c r="B6346"/>
      <c r="C6346"/>
      <c r="D6346"/>
      <c r="E6346"/>
    </row>
    <row r="6347" spans="2:5" x14ac:dyDescent="0.25">
      <c r="B6347"/>
      <c r="C6347"/>
      <c r="D6347"/>
      <c r="E6347"/>
    </row>
    <row r="6348" spans="2:5" x14ac:dyDescent="0.25">
      <c r="B6348"/>
      <c r="C6348"/>
      <c r="D6348"/>
      <c r="E6348"/>
    </row>
    <row r="6349" spans="2:5" x14ac:dyDescent="0.25">
      <c r="B6349"/>
      <c r="C6349"/>
      <c r="D6349"/>
      <c r="E6349"/>
    </row>
    <row r="6350" spans="2:5" x14ac:dyDescent="0.25">
      <c r="B6350"/>
      <c r="C6350"/>
      <c r="D6350"/>
      <c r="E6350"/>
    </row>
    <row r="6351" spans="2:5" x14ac:dyDescent="0.25">
      <c r="B6351"/>
      <c r="C6351"/>
      <c r="D6351"/>
      <c r="E6351"/>
    </row>
    <row r="6352" spans="2:5" x14ac:dyDescent="0.25">
      <c r="B6352"/>
      <c r="C6352"/>
      <c r="D6352"/>
      <c r="E6352"/>
    </row>
    <row r="6353" spans="2:5" x14ac:dyDescent="0.25">
      <c r="B6353"/>
      <c r="C6353"/>
      <c r="D6353"/>
      <c r="E6353"/>
    </row>
    <row r="6354" spans="2:5" x14ac:dyDescent="0.25">
      <c r="B6354"/>
      <c r="C6354"/>
      <c r="D6354"/>
      <c r="E6354"/>
    </row>
    <row r="6355" spans="2:5" x14ac:dyDescent="0.25">
      <c r="B6355"/>
      <c r="C6355"/>
      <c r="D6355"/>
      <c r="E6355"/>
    </row>
    <row r="6356" spans="2:5" x14ac:dyDescent="0.25">
      <c r="B6356"/>
      <c r="C6356"/>
      <c r="D6356"/>
      <c r="E6356"/>
    </row>
    <row r="6357" spans="2:5" x14ac:dyDescent="0.25">
      <c r="B6357"/>
      <c r="C6357"/>
      <c r="D6357"/>
      <c r="E6357"/>
    </row>
    <row r="6358" spans="2:5" x14ac:dyDescent="0.25">
      <c r="B6358"/>
      <c r="C6358"/>
      <c r="D6358"/>
      <c r="E6358"/>
    </row>
    <row r="6359" spans="2:5" x14ac:dyDescent="0.25">
      <c r="B6359"/>
      <c r="C6359"/>
      <c r="D6359"/>
      <c r="E6359"/>
    </row>
    <row r="6360" spans="2:5" x14ac:dyDescent="0.25">
      <c r="B6360"/>
      <c r="C6360"/>
      <c r="D6360"/>
      <c r="E6360"/>
    </row>
    <row r="6361" spans="2:5" x14ac:dyDescent="0.25">
      <c r="B6361"/>
      <c r="C6361"/>
      <c r="D6361"/>
      <c r="E6361"/>
    </row>
    <row r="6362" spans="2:5" x14ac:dyDescent="0.25">
      <c r="B6362"/>
      <c r="C6362"/>
      <c r="D6362"/>
      <c r="E6362"/>
    </row>
    <row r="6363" spans="2:5" x14ac:dyDescent="0.25">
      <c r="B6363"/>
      <c r="C6363"/>
      <c r="D6363"/>
      <c r="E6363"/>
    </row>
    <row r="6364" spans="2:5" x14ac:dyDescent="0.25">
      <c r="B6364"/>
      <c r="C6364"/>
      <c r="D6364"/>
      <c r="E6364"/>
    </row>
    <row r="6365" spans="2:5" x14ac:dyDescent="0.25">
      <c r="B6365"/>
      <c r="C6365"/>
      <c r="D6365"/>
      <c r="E6365"/>
    </row>
    <row r="6366" spans="2:5" x14ac:dyDescent="0.25">
      <c r="B6366"/>
      <c r="C6366"/>
      <c r="D6366"/>
      <c r="E6366"/>
    </row>
    <row r="6367" spans="2:5" x14ac:dyDescent="0.25">
      <c r="B6367"/>
      <c r="C6367"/>
      <c r="D6367"/>
      <c r="E6367"/>
    </row>
    <row r="6368" spans="2:5" x14ac:dyDescent="0.25">
      <c r="B6368"/>
      <c r="C6368"/>
      <c r="D6368"/>
      <c r="E6368"/>
    </row>
    <row r="6369" spans="2:5" x14ac:dyDescent="0.25">
      <c r="B6369"/>
      <c r="C6369"/>
      <c r="D6369"/>
      <c r="E6369"/>
    </row>
    <row r="6370" spans="2:5" x14ac:dyDescent="0.25">
      <c r="B6370"/>
      <c r="C6370"/>
      <c r="D6370"/>
      <c r="E6370"/>
    </row>
    <row r="6371" spans="2:5" x14ac:dyDescent="0.25">
      <c r="B6371"/>
      <c r="C6371"/>
      <c r="D6371"/>
      <c r="E6371"/>
    </row>
    <row r="6372" spans="2:5" x14ac:dyDescent="0.25">
      <c r="B6372"/>
      <c r="C6372"/>
      <c r="D6372"/>
      <c r="E6372"/>
    </row>
    <row r="6373" spans="2:5" x14ac:dyDescent="0.25">
      <c r="B6373"/>
      <c r="C6373"/>
      <c r="D6373"/>
      <c r="E6373"/>
    </row>
    <row r="6374" spans="2:5" x14ac:dyDescent="0.25">
      <c r="B6374"/>
      <c r="C6374"/>
      <c r="D6374"/>
      <c r="E6374"/>
    </row>
    <row r="6375" spans="2:5" x14ac:dyDescent="0.25">
      <c r="B6375"/>
      <c r="C6375"/>
      <c r="D6375"/>
      <c r="E6375"/>
    </row>
    <row r="6376" spans="2:5" x14ac:dyDescent="0.25">
      <c r="B6376"/>
      <c r="C6376"/>
      <c r="D6376"/>
      <c r="E6376"/>
    </row>
    <row r="6377" spans="2:5" x14ac:dyDescent="0.25">
      <c r="B6377"/>
      <c r="C6377"/>
      <c r="D6377"/>
      <c r="E6377"/>
    </row>
    <row r="6378" spans="2:5" x14ac:dyDescent="0.25">
      <c r="B6378"/>
      <c r="C6378"/>
      <c r="D6378"/>
      <c r="E6378"/>
    </row>
    <row r="6379" spans="2:5" x14ac:dyDescent="0.25">
      <c r="B6379"/>
      <c r="C6379"/>
      <c r="D6379"/>
      <c r="E6379"/>
    </row>
    <row r="6380" spans="2:5" x14ac:dyDescent="0.25">
      <c r="B6380"/>
      <c r="C6380"/>
      <c r="D6380"/>
      <c r="E6380"/>
    </row>
    <row r="6381" spans="2:5" x14ac:dyDescent="0.25">
      <c r="B6381"/>
      <c r="C6381"/>
      <c r="D6381"/>
      <c r="E6381"/>
    </row>
    <row r="6382" spans="2:5" x14ac:dyDescent="0.25">
      <c r="B6382"/>
      <c r="C6382"/>
      <c r="D6382"/>
      <c r="E6382"/>
    </row>
    <row r="6383" spans="2:5" x14ac:dyDescent="0.25">
      <c r="B6383"/>
      <c r="C6383"/>
      <c r="D6383"/>
      <c r="E6383"/>
    </row>
    <row r="6384" spans="2:5" x14ac:dyDescent="0.25">
      <c r="B6384"/>
      <c r="C6384"/>
      <c r="D6384"/>
      <c r="E6384"/>
    </row>
    <row r="6385" spans="2:5" x14ac:dyDescent="0.25">
      <c r="B6385"/>
      <c r="C6385"/>
      <c r="D6385"/>
      <c r="E6385"/>
    </row>
    <row r="6386" spans="2:5" x14ac:dyDescent="0.25">
      <c r="B6386"/>
      <c r="C6386"/>
      <c r="D6386"/>
      <c r="E6386"/>
    </row>
    <row r="6387" spans="2:5" x14ac:dyDescent="0.25">
      <c r="B6387"/>
      <c r="C6387"/>
      <c r="D6387"/>
      <c r="E6387"/>
    </row>
    <row r="6388" spans="2:5" x14ac:dyDescent="0.25">
      <c r="B6388"/>
      <c r="C6388"/>
      <c r="D6388"/>
      <c r="E6388"/>
    </row>
    <row r="6389" spans="2:5" x14ac:dyDescent="0.25">
      <c r="B6389"/>
      <c r="C6389"/>
      <c r="D6389"/>
      <c r="E6389"/>
    </row>
    <row r="6390" spans="2:5" x14ac:dyDescent="0.25">
      <c r="B6390"/>
      <c r="C6390"/>
      <c r="D6390"/>
      <c r="E6390"/>
    </row>
    <row r="6391" spans="2:5" x14ac:dyDescent="0.25">
      <c r="B6391"/>
      <c r="C6391"/>
      <c r="D6391"/>
      <c r="E6391"/>
    </row>
    <row r="6392" spans="2:5" x14ac:dyDescent="0.25">
      <c r="B6392"/>
      <c r="C6392"/>
      <c r="D6392"/>
      <c r="E6392"/>
    </row>
    <row r="6393" spans="2:5" x14ac:dyDescent="0.25">
      <c r="B6393"/>
      <c r="C6393"/>
      <c r="D6393"/>
      <c r="E6393"/>
    </row>
    <row r="6394" spans="2:5" x14ac:dyDescent="0.25">
      <c r="B6394"/>
      <c r="C6394"/>
      <c r="D6394"/>
      <c r="E6394"/>
    </row>
    <row r="6395" spans="2:5" x14ac:dyDescent="0.25">
      <c r="B6395"/>
      <c r="C6395"/>
      <c r="D6395"/>
      <c r="E6395"/>
    </row>
    <row r="6396" spans="2:5" x14ac:dyDescent="0.25">
      <c r="B6396"/>
      <c r="C6396"/>
      <c r="D6396"/>
      <c r="E6396"/>
    </row>
    <row r="6397" spans="2:5" x14ac:dyDescent="0.25">
      <c r="B6397"/>
      <c r="C6397"/>
      <c r="D6397"/>
      <c r="E6397"/>
    </row>
    <row r="6398" spans="2:5" x14ac:dyDescent="0.25">
      <c r="B6398"/>
      <c r="C6398"/>
      <c r="D6398"/>
      <c r="E6398"/>
    </row>
    <row r="6399" spans="2:5" x14ac:dyDescent="0.25">
      <c r="B6399"/>
      <c r="C6399"/>
      <c r="D6399"/>
      <c r="E6399"/>
    </row>
    <row r="6400" spans="2:5" x14ac:dyDescent="0.25">
      <c r="B6400"/>
      <c r="C6400"/>
      <c r="D6400"/>
      <c r="E6400"/>
    </row>
    <row r="6401" spans="2:5" x14ac:dyDescent="0.25">
      <c r="B6401"/>
      <c r="C6401"/>
      <c r="D6401"/>
      <c r="E6401"/>
    </row>
    <row r="6402" spans="2:5" x14ac:dyDescent="0.25">
      <c r="B6402"/>
      <c r="C6402"/>
      <c r="D6402"/>
      <c r="E6402"/>
    </row>
    <row r="6403" spans="2:5" x14ac:dyDescent="0.25">
      <c r="B6403"/>
      <c r="C6403"/>
      <c r="D6403"/>
      <c r="E6403"/>
    </row>
    <row r="6404" spans="2:5" x14ac:dyDescent="0.25">
      <c r="B6404"/>
      <c r="C6404"/>
      <c r="D6404"/>
      <c r="E6404"/>
    </row>
    <row r="6405" spans="2:5" x14ac:dyDescent="0.25">
      <c r="B6405"/>
      <c r="C6405"/>
      <c r="D6405"/>
      <c r="E6405"/>
    </row>
    <row r="6406" spans="2:5" x14ac:dyDescent="0.25">
      <c r="B6406"/>
      <c r="C6406"/>
      <c r="D6406"/>
      <c r="E6406"/>
    </row>
    <row r="6407" spans="2:5" x14ac:dyDescent="0.25">
      <c r="B6407"/>
      <c r="C6407"/>
      <c r="D6407"/>
      <c r="E6407"/>
    </row>
    <row r="6408" spans="2:5" x14ac:dyDescent="0.25">
      <c r="B6408"/>
      <c r="C6408"/>
      <c r="D6408"/>
      <c r="E6408"/>
    </row>
    <row r="6409" spans="2:5" x14ac:dyDescent="0.25">
      <c r="B6409"/>
      <c r="C6409"/>
      <c r="D6409"/>
      <c r="E6409"/>
    </row>
    <row r="6410" spans="2:5" x14ac:dyDescent="0.25">
      <c r="B6410"/>
      <c r="C6410"/>
      <c r="D6410"/>
      <c r="E6410"/>
    </row>
    <row r="6411" spans="2:5" x14ac:dyDescent="0.25">
      <c r="B6411"/>
      <c r="C6411"/>
      <c r="D6411"/>
      <c r="E6411"/>
    </row>
    <row r="6412" spans="2:5" x14ac:dyDescent="0.25">
      <c r="B6412"/>
      <c r="C6412"/>
      <c r="D6412"/>
      <c r="E6412"/>
    </row>
    <row r="6413" spans="2:5" x14ac:dyDescent="0.25">
      <c r="B6413"/>
      <c r="C6413"/>
      <c r="D6413"/>
      <c r="E6413"/>
    </row>
    <row r="6414" spans="2:5" x14ac:dyDescent="0.25">
      <c r="B6414"/>
      <c r="C6414"/>
      <c r="D6414"/>
      <c r="E6414"/>
    </row>
    <row r="6415" spans="2:5" x14ac:dyDescent="0.25">
      <c r="B6415"/>
      <c r="C6415"/>
      <c r="D6415"/>
      <c r="E6415"/>
    </row>
    <row r="6416" spans="2:5" x14ac:dyDescent="0.25">
      <c r="B6416"/>
      <c r="C6416"/>
      <c r="D6416"/>
      <c r="E6416"/>
    </row>
    <row r="6417" spans="2:5" x14ac:dyDescent="0.25">
      <c r="B6417"/>
      <c r="C6417"/>
      <c r="D6417"/>
      <c r="E6417"/>
    </row>
    <row r="6418" spans="2:5" x14ac:dyDescent="0.25">
      <c r="B6418"/>
      <c r="C6418"/>
      <c r="D6418"/>
      <c r="E6418"/>
    </row>
    <row r="6419" spans="2:5" x14ac:dyDescent="0.25">
      <c r="B6419"/>
      <c r="C6419"/>
      <c r="D6419"/>
      <c r="E6419"/>
    </row>
    <row r="6420" spans="2:5" x14ac:dyDescent="0.25">
      <c r="B6420"/>
      <c r="C6420"/>
      <c r="D6420"/>
      <c r="E6420"/>
    </row>
    <row r="6421" spans="2:5" x14ac:dyDescent="0.25">
      <c r="B6421"/>
      <c r="C6421"/>
      <c r="D6421"/>
      <c r="E6421"/>
    </row>
    <row r="6422" spans="2:5" x14ac:dyDescent="0.25">
      <c r="B6422"/>
      <c r="C6422"/>
      <c r="D6422"/>
      <c r="E6422"/>
    </row>
    <row r="6423" spans="2:5" x14ac:dyDescent="0.25">
      <c r="B6423"/>
      <c r="C6423"/>
      <c r="D6423"/>
      <c r="E6423"/>
    </row>
    <row r="6424" spans="2:5" x14ac:dyDescent="0.25">
      <c r="B6424"/>
      <c r="C6424"/>
      <c r="D6424"/>
      <c r="E6424"/>
    </row>
    <row r="6425" spans="2:5" x14ac:dyDescent="0.25">
      <c r="B6425"/>
      <c r="C6425"/>
      <c r="D6425"/>
      <c r="E6425"/>
    </row>
    <row r="6426" spans="2:5" x14ac:dyDescent="0.25">
      <c r="B6426"/>
      <c r="C6426"/>
      <c r="D6426"/>
      <c r="E6426"/>
    </row>
    <row r="6427" spans="2:5" x14ac:dyDescent="0.25">
      <c r="B6427"/>
      <c r="C6427"/>
      <c r="D6427"/>
      <c r="E6427"/>
    </row>
    <row r="6428" spans="2:5" x14ac:dyDescent="0.25">
      <c r="B6428"/>
      <c r="C6428"/>
      <c r="D6428"/>
      <c r="E6428"/>
    </row>
    <row r="6429" spans="2:5" x14ac:dyDescent="0.25">
      <c r="B6429"/>
      <c r="C6429"/>
      <c r="D6429"/>
      <c r="E6429"/>
    </row>
    <row r="6430" spans="2:5" x14ac:dyDescent="0.25">
      <c r="B6430"/>
      <c r="C6430"/>
      <c r="D6430"/>
      <c r="E6430"/>
    </row>
    <row r="6431" spans="2:5" x14ac:dyDescent="0.25">
      <c r="B6431"/>
      <c r="C6431"/>
      <c r="D6431"/>
      <c r="E6431"/>
    </row>
    <row r="6432" spans="2:5" x14ac:dyDescent="0.25">
      <c r="B6432"/>
      <c r="C6432"/>
      <c r="D6432"/>
      <c r="E6432"/>
    </row>
    <row r="6433" spans="2:5" x14ac:dyDescent="0.25">
      <c r="B6433"/>
      <c r="C6433"/>
      <c r="D6433"/>
      <c r="E6433"/>
    </row>
    <row r="6434" spans="2:5" x14ac:dyDescent="0.25">
      <c r="B6434"/>
      <c r="C6434"/>
      <c r="D6434"/>
      <c r="E6434"/>
    </row>
    <row r="6435" spans="2:5" x14ac:dyDescent="0.25">
      <c r="B6435"/>
      <c r="C6435"/>
      <c r="D6435"/>
      <c r="E6435"/>
    </row>
    <row r="6436" spans="2:5" x14ac:dyDescent="0.25">
      <c r="B6436"/>
      <c r="C6436"/>
      <c r="D6436"/>
      <c r="E6436"/>
    </row>
    <row r="6437" spans="2:5" x14ac:dyDescent="0.25">
      <c r="B6437"/>
      <c r="C6437"/>
      <c r="D6437"/>
      <c r="E6437"/>
    </row>
    <row r="6438" spans="2:5" x14ac:dyDescent="0.25">
      <c r="B6438"/>
      <c r="C6438"/>
      <c r="D6438"/>
      <c r="E6438"/>
    </row>
    <row r="6439" spans="2:5" x14ac:dyDescent="0.25">
      <c r="B6439"/>
      <c r="C6439"/>
      <c r="D6439"/>
      <c r="E6439"/>
    </row>
    <row r="6440" spans="2:5" x14ac:dyDescent="0.25">
      <c r="B6440"/>
      <c r="C6440"/>
      <c r="D6440"/>
      <c r="E6440"/>
    </row>
    <row r="6441" spans="2:5" x14ac:dyDescent="0.25">
      <c r="B6441"/>
      <c r="C6441"/>
      <c r="D6441"/>
      <c r="E6441"/>
    </row>
    <row r="6442" spans="2:5" x14ac:dyDescent="0.25">
      <c r="B6442"/>
      <c r="C6442"/>
      <c r="D6442"/>
      <c r="E6442"/>
    </row>
    <row r="6443" spans="2:5" x14ac:dyDescent="0.25">
      <c r="B6443"/>
      <c r="C6443"/>
      <c r="D6443"/>
      <c r="E6443"/>
    </row>
    <row r="6444" spans="2:5" x14ac:dyDescent="0.25">
      <c r="B6444"/>
      <c r="C6444"/>
      <c r="D6444"/>
      <c r="E6444"/>
    </row>
    <row r="6445" spans="2:5" x14ac:dyDescent="0.25">
      <c r="B6445"/>
      <c r="C6445"/>
      <c r="D6445"/>
      <c r="E6445"/>
    </row>
    <row r="6446" spans="2:5" x14ac:dyDescent="0.25">
      <c r="B6446"/>
      <c r="C6446"/>
      <c r="D6446"/>
      <c r="E6446"/>
    </row>
    <row r="6447" spans="2:5" x14ac:dyDescent="0.25">
      <c r="B6447"/>
      <c r="C6447"/>
      <c r="D6447"/>
      <c r="E6447"/>
    </row>
    <row r="6448" spans="2:5" x14ac:dyDescent="0.25">
      <c r="B6448"/>
      <c r="C6448"/>
      <c r="D6448"/>
      <c r="E6448"/>
    </row>
    <row r="6449" spans="2:5" x14ac:dyDescent="0.25">
      <c r="B6449"/>
      <c r="C6449"/>
      <c r="D6449"/>
      <c r="E6449"/>
    </row>
    <row r="6450" spans="2:5" x14ac:dyDescent="0.25">
      <c r="B6450"/>
      <c r="C6450"/>
      <c r="D6450"/>
      <c r="E6450"/>
    </row>
    <row r="6451" spans="2:5" x14ac:dyDescent="0.25">
      <c r="B6451"/>
      <c r="C6451"/>
      <c r="D6451"/>
      <c r="E6451"/>
    </row>
    <row r="6452" spans="2:5" x14ac:dyDescent="0.25">
      <c r="B6452"/>
      <c r="C6452"/>
      <c r="D6452"/>
      <c r="E6452"/>
    </row>
    <row r="6453" spans="2:5" x14ac:dyDescent="0.25">
      <c r="B6453"/>
      <c r="C6453"/>
      <c r="D6453"/>
      <c r="E6453"/>
    </row>
    <row r="6454" spans="2:5" x14ac:dyDescent="0.25">
      <c r="B6454"/>
      <c r="C6454"/>
      <c r="D6454"/>
      <c r="E6454"/>
    </row>
    <row r="6455" spans="2:5" x14ac:dyDescent="0.25">
      <c r="B6455"/>
      <c r="C6455"/>
      <c r="D6455"/>
      <c r="E6455"/>
    </row>
    <row r="6456" spans="2:5" x14ac:dyDescent="0.25">
      <c r="B6456"/>
      <c r="C6456"/>
      <c r="D6456"/>
      <c r="E6456"/>
    </row>
    <row r="6457" spans="2:5" x14ac:dyDescent="0.25">
      <c r="B6457"/>
      <c r="C6457"/>
      <c r="D6457"/>
      <c r="E6457"/>
    </row>
    <row r="6458" spans="2:5" x14ac:dyDescent="0.25">
      <c r="B6458"/>
      <c r="C6458"/>
      <c r="D6458"/>
      <c r="E6458"/>
    </row>
    <row r="6459" spans="2:5" x14ac:dyDescent="0.25">
      <c r="B6459"/>
      <c r="C6459"/>
      <c r="D6459"/>
      <c r="E6459"/>
    </row>
    <row r="6460" spans="2:5" x14ac:dyDescent="0.25">
      <c r="B6460"/>
      <c r="C6460"/>
      <c r="D6460"/>
      <c r="E6460"/>
    </row>
    <row r="6461" spans="2:5" x14ac:dyDescent="0.25">
      <c r="B6461"/>
      <c r="C6461"/>
      <c r="D6461"/>
      <c r="E6461"/>
    </row>
    <row r="6462" spans="2:5" x14ac:dyDescent="0.25">
      <c r="B6462"/>
      <c r="C6462"/>
      <c r="D6462"/>
      <c r="E6462"/>
    </row>
    <row r="6463" spans="2:5" x14ac:dyDescent="0.25">
      <c r="B6463"/>
      <c r="C6463"/>
      <c r="D6463"/>
      <c r="E6463"/>
    </row>
    <row r="6464" spans="2:5" x14ac:dyDescent="0.25">
      <c r="B6464"/>
      <c r="C6464"/>
      <c r="D6464"/>
      <c r="E6464"/>
    </row>
    <row r="6465" spans="2:5" x14ac:dyDescent="0.25">
      <c r="B6465"/>
      <c r="C6465"/>
      <c r="D6465"/>
      <c r="E6465"/>
    </row>
    <row r="6466" spans="2:5" x14ac:dyDescent="0.25">
      <c r="B6466"/>
      <c r="C6466"/>
      <c r="D6466"/>
      <c r="E6466"/>
    </row>
    <row r="6467" spans="2:5" x14ac:dyDescent="0.25">
      <c r="B6467"/>
      <c r="C6467"/>
      <c r="D6467"/>
      <c r="E6467"/>
    </row>
    <row r="6468" spans="2:5" x14ac:dyDescent="0.25">
      <c r="B6468"/>
      <c r="C6468"/>
      <c r="D6468"/>
      <c r="E6468"/>
    </row>
    <row r="6469" spans="2:5" x14ac:dyDescent="0.25">
      <c r="B6469"/>
      <c r="C6469"/>
      <c r="D6469"/>
      <c r="E6469"/>
    </row>
    <row r="6470" spans="2:5" x14ac:dyDescent="0.25">
      <c r="B6470"/>
      <c r="C6470"/>
      <c r="D6470"/>
      <c r="E6470"/>
    </row>
    <row r="6471" spans="2:5" x14ac:dyDescent="0.25">
      <c r="B6471"/>
      <c r="C6471"/>
      <c r="D6471"/>
      <c r="E6471"/>
    </row>
    <row r="6472" spans="2:5" x14ac:dyDescent="0.25">
      <c r="B6472"/>
      <c r="C6472"/>
      <c r="D6472"/>
      <c r="E6472"/>
    </row>
    <row r="6473" spans="2:5" x14ac:dyDescent="0.25">
      <c r="B6473"/>
      <c r="C6473"/>
      <c r="D6473"/>
      <c r="E6473"/>
    </row>
    <row r="6474" spans="2:5" x14ac:dyDescent="0.25">
      <c r="B6474"/>
      <c r="C6474"/>
      <c r="D6474"/>
      <c r="E6474"/>
    </row>
    <row r="6475" spans="2:5" x14ac:dyDescent="0.25">
      <c r="B6475"/>
      <c r="C6475"/>
      <c r="D6475"/>
      <c r="E6475"/>
    </row>
    <row r="6476" spans="2:5" x14ac:dyDescent="0.25">
      <c r="B6476"/>
      <c r="C6476"/>
      <c r="D6476"/>
      <c r="E6476"/>
    </row>
    <row r="6477" spans="2:5" x14ac:dyDescent="0.25">
      <c r="B6477"/>
      <c r="C6477"/>
      <c r="D6477"/>
      <c r="E6477"/>
    </row>
    <row r="6478" spans="2:5" x14ac:dyDescent="0.25">
      <c r="B6478"/>
      <c r="C6478"/>
      <c r="D6478"/>
      <c r="E6478"/>
    </row>
    <row r="6479" spans="2:5" x14ac:dyDescent="0.25">
      <c r="B6479"/>
      <c r="C6479"/>
      <c r="D6479"/>
      <c r="E6479"/>
    </row>
    <row r="6480" spans="2:5" x14ac:dyDescent="0.25">
      <c r="B6480"/>
      <c r="C6480"/>
      <c r="D6480"/>
      <c r="E6480"/>
    </row>
    <row r="6481" spans="2:5" x14ac:dyDescent="0.25">
      <c r="B6481"/>
      <c r="C6481"/>
      <c r="D6481"/>
      <c r="E6481"/>
    </row>
    <row r="6482" spans="2:5" x14ac:dyDescent="0.25">
      <c r="B6482"/>
      <c r="C6482"/>
      <c r="D6482"/>
      <c r="E6482"/>
    </row>
    <row r="6483" spans="2:5" x14ac:dyDescent="0.25">
      <c r="B6483"/>
      <c r="C6483"/>
      <c r="D6483"/>
      <c r="E6483"/>
    </row>
    <row r="6484" spans="2:5" x14ac:dyDescent="0.25">
      <c r="B6484"/>
      <c r="C6484"/>
      <c r="D6484"/>
      <c r="E6484"/>
    </row>
    <row r="6485" spans="2:5" x14ac:dyDescent="0.25">
      <c r="B6485"/>
      <c r="C6485"/>
      <c r="D6485"/>
      <c r="E6485"/>
    </row>
    <row r="6486" spans="2:5" x14ac:dyDescent="0.25">
      <c r="B6486"/>
      <c r="C6486"/>
      <c r="D6486"/>
      <c r="E6486"/>
    </row>
    <row r="6487" spans="2:5" x14ac:dyDescent="0.25">
      <c r="B6487"/>
      <c r="C6487"/>
      <c r="D6487"/>
      <c r="E6487"/>
    </row>
    <row r="6488" spans="2:5" x14ac:dyDescent="0.25">
      <c r="B6488"/>
      <c r="C6488"/>
      <c r="D6488"/>
      <c r="E6488"/>
    </row>
    <row r="6489" spans="2:5" x14ac:dyDescent="0.25">
      <c r="B6489"/>
      <c r="C6489"/>
      <c r="D6489"/>
      <c r="E6489"/>
    </row>
    <row r="6490" spans="2:5" x14ac:dyDescent="0.25">
      <c r="B6490"/>
      <c r="C6490"/>
      <c r="D6490"/>
      <c r="E6490"/>
    </row>
    <row r="6491" spans="2:5" x14ac:dyDescent="0.25">
      <c r="B6491"/>
      <c r="C6491"/>
      <c r="D6491"/>
      <c r="E6491"/>
    </row>
    <row r="6492" spans="2:5" x14ac:dyDescent="0.25">
      <c r="B6492"/>
      <c r="C6492"/>
      <c r="D6492"/>
      <c r="E6492"/>
    </row>
    <row r="6493" spans="2:5" x14ac:dyDescent="0.25">
      <c r="B6493"/>
      <c r="C6493"/>
      <c r="D6493"/>
      <c r="E6493"/>
    </row>
    <row r="6494" spans="2:5" x14ac:dyDescent="0.25">
      <c r="B6494"/>
      <c r="C6494"/>
      <c r="D6494"/>
      <c r="E6494"/>
    </row>
    <row r="6495" spans="2:5" x14ac:dyDescent="0.25">
      <c r="B6495"/>
      <c r="C6495"/>
      <c r="D6495"/>
      <c r="E6495"/>
    </row>
    <row r="6496" spans="2:5" x14ac:dyDescent="0.25">
      <c r="B6496"/>
      <c r="C6496"/>
      <c r="D6496"/>
      <c r="E6496"/>
    </row>
    <row r="6497" spans="2:5" x14ac:dyDescent="0.25">
      <c r="B6497"/>
      <c r="C6497"/>
      <c r="D6497"/>
      <c r="E6497"/>
    </row>
    <row r="6498" spans="2:5" x14ac:dyDescent="0.25">
      <c r="B6498"/>
      <c r="C6498"/>
      <c r="D6498"/>
      <c r="E6498"/>
    </row>
    <row r="6499" spans="2:5" x14ac:dyDescent="0.25">
      <c r="B6499"/>
      <c r="C6499"/>
      <c r="D6499"/>
      <c r="E6499"/>
    </row>
    <row r="6500" spans="2:5" x14ac:dyDescent="0.25">
      <c r="B6500"/>
      <c r="C6500"/>
      <c r="D6500"/>
      <c r="E6500"/>
    </row>
    <row r="6501" spans="2:5" x14ac:dyDescent="0.25">
      <c r="B6501"/>
      <c r="C6501"/>
      <c r="D6501"/>
      <c r="E6501"/>
    </row>
    <row r="6502" spans="2:5" x14ac:dyDescent="0.25">
      <c r="B6502"/>
      <c r="C6502"/>
      <c r="D6502"/>
      <c r="E6502"/>
    </row>
    <row r="6503" spans="2:5" x14ac:dyDescent="0.25">
      <c r="B6503"/>
      <c r="C6503"/>
      <c r="D6503"/>
      <c r="E6503"/>
    </row>
    <row r="6504" spans="2:5" x14ac:dyDescent="0.25">
      <c r="B6504"/>
      <c r="C6504"/>
      <c r="D6504"/>
      <c r="E6504"/>
    </row>
    <row r="6505" spans="2:5" x14ac:dyDescent="0.25">
      <c r="B6505"/>
      <c r="C6505"/>
      <c r="D6505"/>
      <c r="E6505"/>
    </row>
    <row r="6506" spans="2:5" x14ac:dyDescent="0.25">
      <c r="B6506"/>
      <c r="C6506"/>
      <c r="D6506"/>
      <c r="E6506"/>
    </row>
    <row r="6507" spans="2:5" x14ac:dyDescent="0.25">
      <c r="B6507"/>
      <c r="C6507"/>
      <c r="D6507"/>
      <c r="E6507"/>
    </row>
    <row r="6508" spans="2:5" x14ac:dyDescent="0.25">
      <c r="B6508"/>
      <c r="C6508"/>
      <c r="D6508"/>
      <c r="E6508"/>
    </row>
    <row r="6509" spans="2:5" x14ac:dyDescent="0.25">
      <c r="B6509"/>
      <c r="C6509"/>
      <c r="D6509"/>
      <c r="E6509"/>
    </row>
    <row r="6510" spans="2:5" x14ac:dyDescent="0.25">
      <c r="B6510"/>
      <c r="C6510"/>
      <c r="D6510"/>
      <c r="E6510"/>
    </row>
    <row r="6511" spans="2:5" x14ac:dyDescent="0.25">
      <c r="B6511"/>
      <c r="C6511"/>
      <c r="D6511"/>
      <c r="E6511"/>
    </row>
    <row r="6512" spans="2:5" x14ac:dyDescent="0.25">
      <c r="B6512"/>
      <c r="C6512"/>
      <c r="D6512"/>
      <c r="E6512"/>
    </row>
    <row r="6513" spans="2:5" x14ac:dyDescent="0.25">
      <c r="B6513"/>
      <c r="C6513"/>
      <c r="D6513"/>
      <c r="E6513"/>
    </row>
    <row r="6514" spans="2:5" x14ac:dyDescent="0.25">
      <c r="B6514"/>
      <c r="C6514"/>
      <c r="D6514"/>
      <c r="E6514"/>
    </row>
    <row r="6515" spans="2:5" x14ac:dyDescent="0.25">
      <c r="B6515"/>
      <c r="C6515"/>
      <c r="D6515"/>
      <c r="E6515"/>
    </row>
    <row r="6516" spans="2:5" x14ac:dyDescent="0.25">
      <c r="B6516"/>
      <c r="C6516"/>
      <c r="D6516"/>
      <c r="E6516"/>
    </row>
    <row r="6517" spans="2:5" x14ac:dyDescent="0.25">
      <c r="B6517"/>
      <c r="C6517"/>
      <c r="D6517"/>
      <c r="E6517"/>
    </row>
    <row r="6518" spans="2:5" x14ac:dyDescent="0.25">
      <c r="B6518"/>
      <c r="C6518"/>
      <c r="D6518"/>
      <c r="E6518"/>
    </row>
    <row r="6519" spans="2:5" x14ac:dyDescent="0.25">
      <c r="B6519"/>
      <c r="C6519"/>
      <c r="D6519"/>
      <c r="E6519"/>
    </row>
    <row r="6520" spans="2:5" x14ac:dyDescent="0.25">
      <c r="B6520"/>
      <c r="C6520"/>
      <c r="D6520"/>
      <c r="E6520"/>
    </row>
    <row r="6521" spans="2:5" x14ac:dyDescent="0.25">
      <c r="B6521"/>
      <c r="C6521"/>
      <c r="D6521"/>
      <c r="E6521"/>
    </row>
    <row r="6522" spans="2:5" x14ac:dyDescent="0.25">
      <c r="B6522"/>
      <c r="C6522"/>
      <c r="D6522"/>
      <c r="E6522"/>
    </row>
    <row r="6523" spans="2:5" x14ac:dyDescent="0.25">
      <c r="B6523"/>
      <c r="C6523"/>
      <c r="D6523"/>
      <c r="E6523"/>
    </row>
    <row r="6524" spans="2:5" x14ac:dyDescent="0.25">
      <c r="B6524"/>
      <c r="C6524"/>
      <c r="D6524"/>
      <c r="E6524"/>
    </row>
    <row r="6525" spans="2:5" x14ac:dyDescent="0.25">
      <c r="B6525"/>
      <c r="C6525"/>
      <c r="D6525"/>
      <c r="E6525"/>
    </row>
    <row r="6526" spans="2:5" x14ac:dyDescent="0.25">
      <c r="B6526"/>
      <c r="C6526"/>
      <c r="D6526"/>
      <c r="E6526"/>
    </row>
    <row r="6527" spans="2:5" x14ac:dyDescent="0.25">
      <c r="B6527"/>
      <c r="C6527"/>
      <c r="D6527"/>
      <c r="E6527"/>
    </row>
    <row r="6528" spans="2:5" x14ac:dyDescent="0.25">
      <c r="B6528"/>
      <c r="C6528"/>
      <c r="D6528"/>
      <c r="E6528"/>
    </row>
    <row r="6529" spans="2:5" x14ac:dyDescent="0.25">
      <c r="B6529"/>
      <c r="C6529"/>
      <c r="D6529"/>
      <c r="E6529"/>
    </row>
    <row r="6530" spans="2:5" x14ac:dyDescent="0.25">
      <c r="B6530"/>
      <c r="C6530"/>
      <c r="D6530"/>
      <c r="E6530"/>
    </row>
    <row r="6531" spans="2:5" x14ac:dyDescent="0.25">
      <c r="B6531"/>
      <c r="C6531"/>
      <c r="D6531"/>
      <c r="E6531"/>
    </row>
    <row r="6532" spans="2:5" x14ac:dyDescent="0.25">
      <c r="B6532"/>
      <c r="C6532"/>
      <c r="D6532"/>
      <c r="E6532"/>
    </row>
    <row r="6533" spans="2:5" x14ac:dyDescent="0.25">
      <c r="B6533"/>
      <c r="C6533"/>
      <c r="D6533"/>
      <c r="E6533"/>
    </row>
    <row r="6534" spans="2:5" x14ac:dyDescent="0.25">
      <c r="B6534"/>
      <c r="C6534"/>
      <c r="D6534"/>
      <c r="E6534"/>
    </row>
    <row r="6535" spans="2:5" x14ac:dyDescent="0.25">
      <c r="B6535"/>
      <c r="C6535"/>
      <c r="D6535"/>
      <c r="E6535"/>
    </row>
    <row r="6536" spans="2:5" x14ac:dyDescent="0.25">
      <c r="B6536"/>
      <c r="C6536"/>
      <c r="D6536"/>
      <c r="E6536"/>
    </row>
    <row r="6537" spans="2:5" x14ac:dyDescent="0.25">
      <c r="B6537"/>
      <c r="C6537"/>
      <c r="D6537"/>
      <c r="E6537"/>
    </row>
    <row r="6538" spans="2:5" x14ac:dyDescent="0.25">
      <c r="B6538"/>
      <c r="C6538"/>
      <c r="D6538"/>
      <c r="E6538"/>
    </row>
    <row r="6539" spans="2:5" x14ac:dyDescent="0.25">
      <c r="B6539"/>
      <c r="C6539"/>
      <c r="D6539"/>
      <c r="E6539"/>
    </row>
    <row r="6540" spans="2:5" x14ac:dyDescent="0.25">
      <c r="B6540"/>
      <c r="C6540"/>
      <c r="D6540"/>
      <c r="E6540"/>
    </row>
    <row r="6541" spans="2:5" x14ac:dyDescent="0.25">
      <c r="B6541"/>
      <c r="C6541"/>
      <c r="D6541"/>
      <c r="E6541"/>
    </row>
    <row r="6542" spans="2:5" x14ac:dyDescent="0.25">
      <c r="B6542"/>
      <c r="C6542"/>
      <c r="D6542"/>
      <c r="E6542"/>
    </row>
    <row r="6543" spans="2:5" x14ac:dyDescent="0.25">
      <c r="B6543"/>
      <c r="C6543"/>
      <c r="D6543"/>
      <c r="E6543"/>
    </row>
    <row r="6544" spans="2:5" x14ac:dyDescent="0.25">
      <c r="B6544"/>
      <c r="C6544"/>
      <c r="D6544"/>
      <c r="E6544"/>
    </row>
    <row r="6545" spans="2:5" x14ac:dyDescent="0.25">
      <c r="B6545"/>
      <c r="C6545"/>
      <c r="D6545"/>
      <c r="E6545"/>
    </row>
    <row r="6546" spans="2:5" x14ac:dyDescent="0.25">
      <c r="B6546"/>
      <c r="C6546"/>
      <c r="D6546"/>
      <c r="E6546"/>
    </row>
    <row r="6547" spans="2:5" x14ac:dyDescent="0.25">
      <c r="B6547"/>
      <c r="C6547"/>
      <c r="D6547"/>
      <c r="E6547"/>
    </row>
    <row r="6548" spans="2:5" x14ac:dyDescent="0.25">
      <c r="B6548"/>
      <c r="C6548"/>
      <c r="D6548"/>
      <c r="E6548"/>
    </row>
    <row r="6549" spans="2:5" x14ac:dyDescent="0.25">
      <c r="B6549"/>
      <c r="C6549"/>
      <c r="D6549"/>
      <c r="E6549"/>
    </row>
    <row r="6550" spans="2:5" x14ac:dyDescent="0.25">
      <c r="B6550"/>
      <c r="C6550"/>
      <c r="D6550"/>
      <c r="E6550"/>
    </row>
    <row r="6551" spans="2:5" x14ac:dyDescent="0.25">
      <c r="B6551"/>
      <c r="C6551"/>
      <c r="D6551"/>
      <c r="E6551"/>
    </row>
    <row r="6552" spans="2:5" x14ac:dyDescent="0.25">
      <c r="B6552"/>
      <c r="C6552"/>
      <c r="D6552"/>
      <c r="E6552"/>
    </row>
    <row r="6553" spans="2:5" x14ac:dyDescent="0.25">
      <c r="B6553"/>
      <c r="C6553"/>
      <c r="D6553"/>
      <c r="E6553"/>
    </row>
    <row r="6554" spans="2:5" x14ac:dyDescent="0.25">
      <c r="B6554"/>
      <c r="C6554"/>
      <c r="D6554"/>
      <c r="E6554"/>
    </row>
    <row r="6555" spans="2:5" x14ac:dyDescent="0.25">
      <c r="B6555"/>
      <c r="C6555"/>
      <c r="D6555"/>
      <c r="E6555"/>
    </row>
    <row r="6556" spans="2:5" x14ac:dyDescent="0.25">
      <c r="B6556"/>
      <c r="C6556"/>
      <c r="D6556"/>
      <c r="E6556"/>
    </row>
    <row r="6557" spans="2:5" x14ac:dyDescent="0.25">
      <c r="B6557"/>
      <c r="C6557"/>
      <c r="D6557"/>
      <c r="E6557"/>
    </row>
    <row r="6558" spans="2:5" x14ac:dyDescent="0.25">
      <c r="B6558"/>
      <c r="C6558"/>
      <c r="D6558"/>
      <c r="E6558"/>
    </row>
    <row r="6559" spans="2:5" x14ac:dyDescent="0.25">
      <c r="B6559"/>
      <c r="C6559"/>
      <c r="D6559"/>
      <c r="E6559"/>
    </row>
    <row r="6560" spans="2:5" x14ac:dyDescent="0.25">
      <c r="B6560"/>
      <c r="C6560"/>
      <c r="D6560"/>
      <c r="E6560"/>
    </row>
    <row r="6561" spans="2:5" x14ac:dyDescent="0.25">
      <c r="B6561"/>
      <c r="C6561"/>
      <c r="D6561"/>
      <c r="E6561"/>
    </row>
    <row r="6562" spans="2:5" x14ac:dyDescent="0.25">
      <c r="B6562"/>
      <c r="C6562"/>
      <c r="D6562"/>
      <c r="E6562"/>
    </row>
    <row r="6563" spans="2:5" x14ac:dyDescent="0.25">
      <c r="B6563"/>
      <c r="C6563"/>
      <c r="D6563"/>
      <c r="E6563"/>
    </row>
    <row r="6564" spans="2:5" x14ac:dyDescent="0.25">
      <c r="B6564"/>
      <c r="C6564"/>
      <c r="D6564"/>
      <c r="E6564"/>
    </row>
    <row r="6565" spans="2:5" x14ac:dyDescent="0.25">
      <c r="B6565"/>
      <c r="C6565"/>
      <c r="D6565"/>
      <c r="E6565"/>
    </row>
    <row r="6566" spans="2:5" x14ac:dyDescent="0.25">
      <c r="B6566"/>
      <c r="C6566"/>
      <c r="D6566"/>
      <c r="E6566"/>
    </row>
    <row r="6567" spans="2:5" x14ac:dyDescent="0.25">
      <c r="B6567"/>
      <c r="C6567"/>
      <c r="D6567"/>
      <c r="E6567"/>
    </row>
    <row r="6568" spans="2:5" x14ac:dyDescent="0.25">
      <c r="B6568"/>
      <c r="C6568"/>
      <c r="D6568"/>
      <c r="E6568"/>
    </row>
    <row r="6569" spans="2:5" x14ac:dyDescent="0.25">
      <c r="B6569"/>
      <c r="C6569"/>
      <c r="D6569"/>
      <c r="E6569"/>
    </row>
    <row r="6570" spans="2:5" x14ac:dyDescent="0.25">
      <c r="B6570"/>
      <c r="C6570"/>
      <c r="D6570"/>
      <c r="E6570"/>
    </row>
    <row r="6571" spans="2:5" x14ac:dyDescent="0.25">
      <c r="B6571"/>
      <c r="C6571"/>
      <c r="D6571"/>
      <c r="E6571"/>
    </row>
    <row r="6572" spans="2:5" x14ac:dyDescent="0.25">
      <c r="B6572"/>
      <c r="C6572"/>
      <c r="D6572"/>
      <c r="E6572"/>
    </row>
    <row r="6573" spans="2:5" x14ac:dyDescent="0.25">
      <c r="B6573"/>
      <c r="C6573"/>
      <c r="D6573"/>
      <c r="E6573"/>
    </row>
    <row r="6574" spans="2:5" x14ac:dyDescent="0.25">
      <c r="B6574"/>
      <c r="C6574"/>
      <c r="D6574"/>
      <c r="E6574"/>
    </row>
    <row r="6575" spans="2:5" x14ac:dyDescent="0.25">
      <c r="B6575"/>
      <c r="C6575"/>
      <c r="D6575"/>
      <c r="E6575"/>
    </row>
    <row r="6576" spans="2:5" x14ac:dyDescent="0.25">
      <c r="B6576"/>
      <c r="C6576"/>
      <c r="D6576"/>
      <c r="E6576"/>
    </row>
    <row r="6577" spans="2:5" x14ac:dyDescent="0.25">
      <c r="B6577"/>
      <c r="C6577"/>
      <c r="D6577"/>
      <c r="E6577"/>
    </row>
    <row r="6578" spans="2:5" x14ac:dyDescent="0.25">
      <c r="B6578"/>
      <c r="C6578"/>
      <c r="D6578"/>
      <c r="E6578"/>
    </row>
    <row r="6579" spans="2:5" x14ac:dyDescent="0.25">
      <c r="B6579"/>
      <c r="C6579"/>
      <c r="D6579"/>
      <c r="E6579"/>
    </row>
    <row r="6580" spans="2:5" x14ac:dyDescent="0.25">
      <c r="B6580"/>
      <c r="C6580"/>
      <c r="D6580"/>
      <c r="E6580"/>
    </row>
    <row r="6581" spans="2:5" x14ac:dyDescent="0.25">
      <c r="B6581"/>
      <c r="C6581"/>
      <c r="D6581"/>
      <c r="E6581"/>
    </row>
    <row r="6582" spans="2:5" x14ac:dyDescent="0.25">
      <c r="B6582"/>
      <c r="C6582"/>
      <c r="D6582"/>
      <c r="E6582"/>
    </row>
    <row r="6583" spans="2:5" x14ac:dyDescent="0.25">
      <c r="B6583"/>
      <c r="C6583"/>
      <c r="D6583"/>
      <c r="E6583"/>
    </row>
    <row r="6584" spans="2:5" x14ac:dyDescent="0.25">
      <c r="B6584"/>
      <c r="C6584"/>
      <c r="D6584"/>
      <c r="E6584"/>
    </row>
    <row r="6585" spans="2:5" x14ac:dyDescent="0.25">
      <c r="B6585"/>
      <c r="C6585"/>
      <c r="D6585"/>
      <c r="E6585"/>
    </row>
    <row r="6586" spans="2:5" x14ac:dyDescent="0.25">
      <c r="B6586"/>
      <c r="C6586"/>
      <c r="D6586"/>
      <c r="E6586"/>
    </row>
    <row r="6587" spans="2:5" x14ac:dyDescent="0.25">
      <c r="B6587"/>
      <c r="C6587"/>
      <c r="D6587"/>
      <c r="E6587"/>
    </row>
    <row r="6588" spans="2:5" x14ac:dyDescent="0.25">
      <c r="B6588"/>
      <c r="C6588"/>
      <c r="D6588"/>
      <c r="E6588"/>
    </row>
    <row r="6589" spans="2:5" x14ac:dyDescent="0.25">
      <c r="B6589"/>
      <c r="C6589"/>
      <c r="D6589"/>
      <c r="E6589"/>
    </row>
    <row r="6590" spans="2:5" x14ac:dyDescent="0.25">
      <c r="B6590"/>
      <c r="C6590"/>
      <c r="D6590"/>
      <c r="E6590"/>
    </row>
    <row r="6591" spans="2:5" x14ac:dyDescent="0.25">
      <c r="B6591"/>
      <c r="C6591"/>
      <c r="D6591"/>
      <c r="E6591"/>
    </row>
    <row r="6592" spans="2:5" x14ac:dyDescent="0.25">
      <c r="B6592"/>
      <c r="C6592"/>
      <c r="D6592"/>
      <c r="E6592"/>
    </row>
    <row r="6593" spans="2:5" x14ac:dyDescent="0.25">
      <c r="B6593"/>
      <c r="C6593"/>
      <c r="D6593"/>
      <c r="E6593"/>
    </row>
    <row r="6594" spans="2:5" x14ac:dyDescent="0.25">
      <c r="B6594"/>
      <c r="C6594"/>
      <c r="D6594"/>
      <c r="E6594"/>
    </row>
    <row r="6595" spans="2:5" x14ac:dyDescent="0.25">
      <c r="B6595"/>
      <c r="C6595"/>
      <c r="D6595"/>
      <c r="E6595"/>
    </row>
    <row r="6596" spans="2:5" x14ac:dyDescent="0.25">
      <c r="B6596"/>
      <c r="C6596"/>
      <c r="D6596"/>
      <c r="E6596"/>
    </row>
    <row r="6597" spans="2:5" x14ac:dyDescent="0.25">
      <c r="B6597"/>
      <c r="C6597"/>
      <c r="D6597"/>
      <c r="E6597"/>
    </row>
    <row r="6598" spans="2:5" x14ac:dyDescent="0.25">
      <c r="B6598"/>
      <c r="C6598"/>
      <c r="D6598"/>
      <c r="E6598"/>
    </row>
    <row r="6599" spans="2:5" x14ac:dyDescent="0.25">
      <c r="B6599"/>
      <c r="C6599"/>
      <c r="D6599"/>
      <c r="E6599"/>
    </row>
    <row r="6600" spans="2:5" x14ac:dyDescent="0.25">
      <c r="B6600"/>
      <c r="C6600"/>
      <c r="D6600"/>
      <c r="E6600"/>
    </row>
    <row r="6601" spans="2:5" x14ac:dyDescent="0.25">
      <c r="B6601"/>
      <c r="C6601"/>
      <c r="D6601"/>
      <c r="E6601"/>
    </row>
    <row r="6602" spans="2:5" x14ac:dyDescent="0.25">
      <c r="B6602"/>
      <c r="C6602"/>
      <c r="D6602"/>
      <c r="E6602"/>
    </row>
    <row r="6603" spans="2:5" x14ac:dyDescent="0.25">
      <c r="B6603"/>
      <c r="C6603"/>
      <c r="D6603"/>
      <c r="E6603"/>
    </row>
    <row r="6604" spans="2:5" x14ac:dyDescent="0.25">
      <c r="B6604"/>
      <c r="C6604"/>
      <c r="D6604"/>
      <c r="E6604"/>
    </row>
    <row r="6605" spans="2:5" x14ac:dyDescent="0.25">
      <c r="B6605"/>
      <c r="C6605"/>
      <c r="D6605"/>
      <c r="E6605"/>
    </row>
    <row r="6606" spans="2:5" x14ac:dyDescent="0.25">
      <c r="B6606"/>
      <c r="C6606"/>
      <c r="D6606"/>
      <c r="E6606"/>
    </row>
    <row r="6607" spans="2:5" x14ac:dyDescent="0.25">
      <c r="B6607"/>
      <c r="C6607"/>
      <c r="D6607"/>
      <c r="E6607"/>
    </row>
    <row r="6608" spans="2:5" x14ac:dyDescent="0.25">
      <c r="B6608"/>
      <c r="C6608"/>
      <c r="D6608"/>
      <c r="E6608"/>
    </row>
    <row r="6609" spans="2:5" x14ac:dyDescent="0.25">
      <c r="B6609"/>
      <c r="C6609"/>
      <c r="D6609"/>
      <c r="E6609"/>
    </row>
    <row r="6610" spans="2:5" x14ac:dyDescent="0.25">
      <c r="B6610"/>
      <c r="C6610"/>
      <c r="D6610"/>
      <c r="E6610"/>
    </row>
    <row r="6611" spans="2:5" x14ac:dyDescent="0.25">
      <c r="B6611"/>
      <c r="C6611"/>
      <c r="D6611"/>
      <c r="E6611"/>
    </row>
    <row r="6612" spans="2:5" x14ac:dyDescent="0.25">
      <c r="B6612"/>
      <c r="C6612"/>
      <c r="D6612"/>
      <c r="E6612"/>
    </row>
    <row r="6613" spans="2:5" x14ac:dyDescent="0.25">
      <c r="B6613"/>
      <c r="C6613"/>
      <c r="D6613"/>
      <c r="E6613"/>
    </row>
    <row r="6614" spans="2:5" x14ac:dyDescent="0.25">
      <c r="B6614"/>
      <c r="C6614"/>
      <c r="D6614"/>
      <c r="E6614"/>
    </row>
    <row r="6615" spans="2:5" x14ac:dyDescent="0.25">
      <c r="B6615"/>
      <c r="C6615"/>
      <c r="D6615"/>
      <c r="E6615"/>
    </row>
    <row r="6616" spans="2:5" x14ac:dyDescent="0.25">
      <c r="B6616"/>
      <c r="C6616"/>
      <c r="D6616"/>
      <c r="E6616"/>
    </row>
    <row r="6617" spans="2:5" x14ac:dyDescent="0.25">
      <c r="B6617"/>
      <c r="C6617"/>
      <c r="D6617"/>
      <c r="E6617"/>
    </row>
    <row r="6618" spans="2:5" x14ac:dyDescent="0.25">
      <c r="B6618"/>
      <c r="C6618"/>
      <c r="D6618"/>
      <c r="E6618"/>
    </row>
    <row r="6619" spans="2:5" x14ac:dyDescent="0.25">
      <c r="B6619"/>
      <c r="C6619"/>
      <c r="D6619"/>
      <c r="E6619"/>
    </row>
    <row r="6620" spans="2:5" x14ac:dyDescent="0.25">
      <c r="B6620"/>
      <c r="C6620"/>
      <c r="D6620"/>
      <c r="E6620"/>
    </row>
    <row r="6621" spans="2:5" x14ac:dyDescent="0.25">
      <c r="B6621"/>
      <c r="C6621"/>
      <c r="D6621"/>
      <c r="E6621"/>
    </row>
    <row r="6622" spans="2:5" x14ac:dyDescent="0.25">
      <c r="B6622"/>
      <c r="C6622"/>
      <c r="D6622"/>
      <c r="E6622"/>
    </row>
    <row r="6623" spans="2:5" x14ac:dyDescent="0.25">
      <c r="B6623"/>
      <c r="C6623"/>
      <c r="D6623"/>
      <c r="E6623"/>
    </row>
    <row r="6624" spans="2:5" x14ac:dyDescent="0.25">
      <c r="B6624"/>
      <c r="C6624"/>
      <c r="D6624"/>
      <c r="E6624"/>
    </row>
    <row r="6625" spans="2:5" x14ac:dyDescent="0.25">
      <c r="B6625"/>
      <c r="C6625"/>
      <c r="D6625"/>
      <c r="E6625"/>
    </row>
    <row r="6626" spans="2:5" x14ac:dyDescent="0.25">
      <c r="B6626"/>
      <c r="C6626"/>
      <c r="D6626"/>
      <c r="E6626"/>
    </row>
    <row r="6627" spans="2:5" x14ac:dyDescent="0.25">
      <c r="B6627"/>
      <c r="C6627"/>
      <c r="D6627"/>
      <c r="E6627"/>
    </row>
    <row r="6628" spans="2:5" x14ac:dyDescent="0.25">
      <c r="B6628"/>
      <c r="C6628"/>
      <c r="D6628"/>
      <c r="E6628"/>
    </row>
    <row r="6629" spans="2:5" x14ac:dyDescent="0.25">
      <c r="B6629"/>
      <c r="C6629"/>
      <c r="D6629"/>
      <c r="E6629"/>
    </row>
    <row r="6630" spans="2:5" x14ac:dyDescent="0.25">
      <c r="B6630"/>
      <c r="C6630"/>
      <c r="D6630"/>
      <c r="E6630"/>
    </row>
    <row r="6631" spans="2:5" x14ac:dyDescent="0.25">
      <c r="B6631"/>
      <c r="C6631"/>
      <c r="D6631"/>
      <c r="E6631"/>
    </row>
    <row r="6632" spans="2:5" x14ac:dyDescent="0.25">
      <c r="B6632"/>
      <c r="C6632"/>
      <c r="D6632"/>
      <c r="E6632"/>
    </row>
    <row r="6633" spans="2:5" x14ac:dyDescent="0.25">
      <c r="B6633"/>
      <c r="C6633"/>
      <c r="D6633"/>
      <c r="E6633"/>
    </row>
    <row r="6634" spans="2:5" x14ac:dyDescent="0.25">
      <c r="B6634"/>
      <c r="C6634"/>
      <c r="D6634"/>
      <c r="E6634"/>
    </row>
    <row r="6635" spans="2:5" x14ac:dyDescent="0.25">
      <c r="B6635"/>
      <c r="C6635"/>
      <c r="D6635"/>
      <c r="E6635"/>
    </row>
    <row r="6636" spans="2:5" x14ac:dyDescent="0.25">
      <c r="B6636"/>
      <c r="C6636"/>
      <c r="D6636"/>
      <c r="E6636"/>
    </row>
    <row r="6637" spans="2:5" x14ac:dyDescent="0.25">
      <c r="B6637"/>
      <c r="C6637"/>
      <c r="D6637"/>
      <c r="E6637"/>
    </row>
    <row r="6638" spans="2:5" x14ac:dyDescent="0.25">
      <c r="B6638"/>
      <c r="C6638"/>
      <c r="D6638"/>
      <c r="E6638"/>
    </row>
    <row r="6639" spans="2:5" x14ac:dyDescent="0.25">
      <c r="B6639"/>
      <c r="C6639"/>
      <c r="D6639"/>
      <c r="E6639"/>
    </row>
    <row r="6640" spans="2:5" x14ac:dyDescent="0.25">
      <c r="B6640"/>
      <c r="C6640"/>
      <c r="D6640"/>
      <c r="E6640"/>
    </row>
    <row r="6641" spans="2:5" x14ac:dyDescent="0.25">
      <c r="B6641"/>
      <c r="C6641"/>
      <c r="D6641"/>
      <c r="E6641"/>
    </row>
    <row r="6642" spans="2:5" x14ac:dyDescent="0.25">
      <c r="B6642"/>
      <c r="C6642"/>
      <c r="D6642"/>
      <c r="E6642"/>
    </row>
    <row r="6643" spans="2:5" x14ac:dyDescent="0.25">
      <c r="B6643"/>
      <c r="C6643"/>
      <c r="D6643"/>
      <c r="E6643"/>
    </row>
    <row r="6644" spans="2:5" x14ac:dyDescent="0.25">
      <c r="B6644"/>
      <c r="C6644"/>
      <c r="D6644"/>
      <c r="E6644"/>
    </row>
    <row r="6645" spans="2:5" x14ac:dyDescent="0.25">
      <c r="B6645"/>
      <c r="C6645"/>
      <c r="D6645"/>
      <c r="E6645"/>
    </row>
    <row r="6646" spans="2:5" x14ac:dyDescent="0.25">
      <c r="B6646"/>
      <c r="C6646"/>
      <c r="D6646"/>
      <c r="E6646"/>
    </row>
    <row r="6647" spans="2:5" x14ac:dyDescent="0.25">
      <c r="B6647"/>
      <c r="C6647"/>
      <c r="D6647"/>
      <c r="E6647"/>
    </row>
    <row r="6648" spans="2:5" x14ac:dyDescent="0.25">
      <c r="B6648"/>
      <c r="C6648"/>
      <c r="D6648"/>
      <c r="E6648"/>
    </row>
    <row r="6649" spans="2:5" x14ac:dyDescent="0.25">
      <c r="B6649"/>
      <c r="C6649"/>
      <c r="D6649"/>
      <c r="E6649"/>
    </row>
    <row r="6650" spans="2:5" x14ac:dyDescent="0.25">
      <c r="B6650"/>
      <c r="C6650"/>
      <c r="D6650"/>
      <c r="E6650"/>
    </row>
    <row r="6651" spans="2:5" x14ac:dyDescent="0.25">
      <c r="B6651"/>
      <c r="C6651"/>
      <c r="D6651"/>
      <c r="E6651"/>
    </row>
    <row r="6652" spans="2:5" x14ac:dyDescent="0.25">
      <c r="B6652"/>
      <c r="C6652"/>
      <c r="D6652"/>
      <c r="E6652"/>
    </row>
    <row r="6653" spans="2:5" x14ac:dyDescent="0.25">
      <c r="B6653"/>
      <c r="C6653"/>
      <c r="D6653"/>
      <c r="E6653"/>
    </row>
    <row r="6654" spans="2:5" x14ac:dyDescent="0.25">
      <c r="B6654"/>
      <c r="C6654"/>
      <c r="D6654"/>
      <c r="E6654"/>
    </row>
    <row r="6655" spans="2:5" x14ac:dyDescent="0.25">
      <c r="B6655"/>
      <c r="C6655"/>
      <c r="D6655"/>
      <c r="E6655"/>
    </row>
    <row r="6656" spans="2:5" x14ac:dyDescent="0.25">
      <c r="B6656"/>
      <c r="C6656"/>
      <c r="D6656"/>
      <c r="E6656"/>
    </row>
    <row r="6657" spans="2:5" x14ac:dyDescent="0.25">
      <c r="B6657"/>
      <c r="C6657"/>
      <c r="D6657"/>
      <c r="E6657"/>
    </row>
    <row r="6658" spans="2:5" x14ac:dyDescent="0.25">
      <c r="B6658"/>
      <c r="C6658"/>
      <c r="D6658"/>
      <c r="E6658"/>
    </row>
    <row r="6659" spans="2:5" x14ac:dyDescent="0.25">
      <c r="B6659"/>
      <c r="C6659"/>
      <c r="D6659"/>
      <c r="E6659"/>
    </row>
    <row r="6660" spans="2:5" x14ac:dyDescent="0.25">
      <c r="B6660"/>
      <c r="C6660"/>
      <c r="D6660"/>
      <c r="E6660"/>
    </row>
    <row r="6661" spans="2:5" x14ac:dyDescent="0.25">
      <c r="B6661"/>
      <c r="C6661"/>
      <c r="D6661"/>
      <c r="E6661"/>
    </row>
    <row r="6662" spans="2:5" x14ac:dyDescent="0.25">
      <c r="B6662"/>
      <c r="C6662"/>
      <c r="D6662"/>
      <c r="E6662"/>
    </row>
    <row r="6663" spans="2:5" x14ac:dyDescent="0.25">
      <c r="B6663"/>
      <c r="C6663"/>
      <c r="D6663"/>
      <c r="E6663"/>
    </row>
    <row r="6664" spans="2:5" x14ac:dyDescent="0.25">
      <c r="B6664"/>
      <c r="C6664"/>
      <c r="D6664"/>
      <c r="E6664"/>
    </row>
    <row r="6665" spans="2:5" x14ac:dyDescent="0.25">
      <c r="B6665"/>
      <c r="C6665"/>
      <c r="D6665"/>
      <c r="E6665"/>
    </row>
    <row r="6666" spans="2:5" x14ac:dyDescent="0.25">
      <c r="B6666"/>
      <c r="C6666"/>
      <c r="D6666"/>
      <c r="E6666"/>
    </row>
    <row r="6667" spans="2:5" x14ac:dyDescent="0.25">
      <c r="B6667"/>
      <c r="C6667"/>
      <c r="D6667"/>
      <c r="E6667"/>
    </row>
    <row r="6668" spans="2:5" x14ac:dyDescent="0.25">
      <c r="B6668"/>
      <c r="C6668"/>
      <c r="D6668"/>
      <c r="E6668"/>
    </row>
    <row r="6669" spans="2:5" x14ac:dyDescent="0.25">
      <c r="B6669"/>
      <c r="C6669"/>
      <c r="D6669"/>
      <c r="E6669"/>
    </row>
    <row r="6670" spans="2:5" x14ac:dyDescent="0.25">
      <c r="B6670"/>
      <c r="C6670"/>
      <c r="D6670"/>
      <c r="E6670"/>
    </row>
    <row r="6671" spans="2:5" x14ac:dyDescent="0.25">
      <c r="B6671"/>
      <c r="C6671"/>
      <c r="D6671"/>
      <c r="E6671"/>
    </row>
    <row r="6672" spans="2:5" x14ac:dyDescent="0.25">
      <c r="B6672"/>
      <c r="C6672"/>
      <c r="D6672"/>
      <c r="E6672"/>
    </row>
    <row r="6673" spans="2:5" x14ac:dyDescent="0.25">
      <c r="B6673"/>
      <c r="C6673"/>
      <c r="D6673"/>
      <c r="E6673"/>
    </row>
    <row r="6674" spans="2:5" x14ac:dyDescent="0.25">
      <c r="B6674"/>
      <c r="C6674"/>
      <c r="D6674"/>
      <c r="E6674"/>
    </row>
    <row r="6675" spans="2:5" x14ac:dyDescent="0.25">
      <c r="B6675"/>
      <c r="C6675"/>
      <c r="D6675"/>
      <c r="E6675"/>
    </row>
    <row r="6676" spans="2:5" x14ac:dyDescent="0.25">
      <c r="B6676"/>
      <c r="C6676"/>
      <c r="D6676"/>
      <c r="E6676"/>
    </row>
    <row r="6677" spans="2:5" x14ac:dyDescent="0.25">
      <c r="B6677"/>
      <c r="C6677"/>
      <c r="D6677"/>
      <c r="E6677"/>
    </row>
    <row r="6678" spans="2:5" x14ac:dyDescent="0.25">
      <c r="B6678"/>
      <c r="C6678"/>
      <c r="D6678"/>
      <c r="E6678"/>
    </row>
    <row r="6679" spans="2:5" x14ac:dyDescent="0.25">
      <c r="B6679"/>
      <c r="C6679"/>
      <c r="D6679"/>
      <c r="E6679"/>
    </row>
    <row r="6680" spans="2:5" x14ac:dyDescent="0.25">
      <c r="B6680"/>
      <c r="C6680"/>
      <c r="D6680"/>
      <c r="E6680"/>
    </row>
    <row r="6681" spans="2:5" x14ac:dyDescent="0.25">
      <c r="B6681"/>
      <c r="C6681"/>
      <c r="D6681"/>
      <c r="E6681"/>
    </row>
    <row r="6682" spans="2:5" x14ac:dyDescent="0.25">
      <c r="B6682"/>
      <c r="C6682"/>
      <c r="D6682"/>
      <c r="E6682"/>
    </row>
    <row r="6683" spans="2:5" x14ac:dyDescent="0.25">
      <c r="B6683"/>
      <c r="C6683"/>
      <c r="D6683"/>
      <c r="E6683"/>
    </row>
    <row r="6684" spans="2:5" x14ac:dyDescent="0.25">
      <c r="B6684"/>
      <c r="C6684"/>
      <c r="D6684"/>
      <c r="E6684"/>
    </row>
    <row r="6685" spans="2:5" x14ac:dyDescent="0.25">
      <c r="B6685"/>
      <c r="C6685"/>
      <c r="D6685"/>
      <c r="E6685"/>
    </row>
    <row r="6686" spans="2:5" x14ac:dyDescent="0.25">
      <c r="B6686"/>
      <c r="C6686"/>
      <c r="D6686"/>
      <c r="E6686"/>
    </row>
    <row r="6687" spans="2:5" x14ac:dyDescent="0.25">
      <c r="B6687"/>
      <c r="C6687"/>
      <c r="D6687"/>
      <c r="E6687"/>
    </row>
    <row r="6688" spans="2:5" x14ac:dyDescent="0.25">
      <c r="B6688"/>
      <c r="C6688"/>
      <c r="D6688"/>
      <c r="E6688"/>
    </row>
    <row r="6689" spans="2:5" x14ac:dyDescent="0.25">
      <c r="B6689"/>
      <c r="C6689"/>
      <c r="D6689"/>
      <c r="E6689"/>
    </row>
    <row r="6690" spans="2:5" x14ac:dyDescent="0.25">
      <c r="B6690"/>
      <c r="C6690"/>
      <c r="D6690"/>
      <c r="E6690"/>
    </row>
    <row r="6691" spans="2:5" x14ac:dyDescent="0.25">
      <c r="B6691"/>
      <c r="C6691"/>
      <c r="D6691"/>
      <c r="E6691"/>
    </row>
    <row r="6692" spans="2:5" x14ac:dyDescent="0.25">
      <c r="B6692"/>
      <c r="C6692"/>
      <c r="D6692"/>
      <c r="E6692"/>
    </row>
    <row r="6693" spans="2:5" x14ac:dyDescent="0.25">
      <c r="B6693"/>
      <c r="C6693"/>
      <c r="D6693"/>
      <c r="E6693"/>
    </row>
    <row r="6694" spans="2:5" x14ac:dyDescent="0.25">
      <c r="B6694"/>
      <c r="C6694"/>
      <c r="D6694"/>
      <c r="E6694"/>
    </row>
    <row r="6695" spans="2:5" x14ac:dyDescent="0.25">
      <c r="B6695"/>
      <c r="C6695"/>
      <c r="D6695"/>
      <c r="E6695"/>
    </row>
    <row r="6696" spans="2:5" x14ac:dyDescent="0.25">
      <c r="B6696"/>
      <c r="C6696"/>
      <c r="D6696"/>
      <c r="E6696"/>
    </row>
    <row r="6697" spans="2:5" x14ac:dyDescent="0.25">
      <c r="B6697"/>
      <c r="C6697"/>
      <c r="D6697"/>
      <c r="E6697"/>
    </row>
    <row r="6698" spans="2:5" x14ac:dyDescent="0.25">
      <c r="B6698"/>
      <c r="C6698"/>
      <c r="D6698"/>
      <c r="E6698"/>
    </row>
    <row r="6699" spans="2:5" x14ac:dyDescent="0.25">
      <c r="B6699"/>
      <c r="C6699"/>
      <c r="D6699"/>
      <c r="E6699"/>
    </row>
    <row r="6700" spans="2:5" x14ac:dyDescent="0.25">
      <c r="B6700"/>
      <c r="C6700"/>
      <c r="D6700"/>
      <c r="E6700"/>
    </row>
    <row r="6701" spans="2:5" x14ac:dyDescent="0.25">
      <c r="B6701"/>
      <c r="C6701"/>
      <c r="D6701"/>
      <c r="E6701"/>
    </row>
    <row r="6702" spans="2:5" x14ac:dyDescent="0.25">
      <c r="B6702"/>
      <c r="C6702"/>
      <c r="D6702"/>
      <c r="E6702"/>
    </row>
    <row r="6703" spans="2:5" x14ac:dyDescent="0.25">
      <c r="B6703"/>
      <c r="C6703"/>
      <c r="D6703"/>
      <c r="E6703"/>
    </row>
    <row r="6704" spans="2:5" x14ac:dyDescent="0.25">
      <c r="B6704"/>
      <c r="C6704"/>
      <c r="D6704"/>
      <c r="E6704"/>
    </row>
    <row r="6705" spans="2:5" x14ac:dyDescent="0.25">
      <c r="B6705"/>
      <c r="C6705"/>
      <c r="D6705"/>
      <c r="E6705"/>
    </row>
    <row r="6706" spans="2:5" x14ac:dyDescent="0.25">
      <c r="B6706"/>
      <c r="C6706"/>
      <c r="D6706"/>
      <c r="E6706"/>
    </row>
    <row r="6707" spans="2:5" x14ac:dyDescent="0.25">
      <c r="B6707"/>
      <c r="C6707"/>
      <c r="D6707"/>
      <c r="E6707"/>
    </row>
    <row r="6708" spans="2:5" x14ac:dyDescent="0.25">
      <c r="B6708"/>
      <c r="C6708"/>
      <c r="D6708"/>
      <c r="E6708"/>
    </row>
    <row r="6709" spans="2:5" x14ac:dyDescent="0.25">
      <c r="B6709"/>
      <c r="C6709"/>
      <c r="D6709"/>
      <c r="E6709"/>
    </row>
    <row r="6710" spans="2:5" x14ac:dyDescent="0.25">
      <c r="B6710"/>
      <c r="C6710"/>
      <c r="D6710"/>
      <c r="E6710"/>
    </row>
    <row r="6711" spans="2:5" x14ac:dyDescent="0.25">
      <c r="B6711"/>
      <c r="C6711"/>
      <c r="D6711"/>
      <c r="E6711"/>
    </row>
    <row r="6712" spans="2:5" x14ac:dyDescent="0.25">
      <c r="B6712"/>
      <c r="C6712"/>
      <c r="D6712"/>
      <c r="E6712"/>
    </row>
    <row r="6713" spans="2:5" x14ac:dyDescent="0.25">
      <c r="B6713"/>
      <c r="C6713"/>
      <c r="D6713"/>
      <c r="E6713"/>
    </row>
    <row r="6714" spans="2:5" x14ac:dyDescent="0.25">
      <c r="B6714"/>
      <c r="C6714"/>
      <c r="D6714"/>
      <c r="E6714"/>
    </row>
    <row r="6715" spans="2:5" x14ac:dyDescent="0.25">
      <c r="B6715"/>
      <c r="C6715"/>
      <c r="D6715"/>
      <c r="E6715"/>
    </row>
    <row r="6716" spans="2:5" x14ac:dyDescent="0.25">
      <c r="B6716"/>
      <c r="C6716"/>
      <c r="D6716"/>
      <c r="E6716"/>
    </row>
    <row r="6717" spans="2:5" x14ac:dyDescent="0.25">
      <c r="B6717"/>
      <c r="C6717"/>
      <c r="D6717"/>
      <c r="E6717"/>
    </row>
    <row r="6718" spans="2:5" x14ac:dyDescent="0.25">
      <c r="B6718"/>
      <c r="C6718"/>
      <c r="D6718"/>
      <c r="E6718"/>
    </row>
    <row r="6719" spans="2:5" x14ac:dyDescent="0.25">
      <c r="B6719"/>
      <c r="C6719"/>
      <c r="D6719"/>
      <c r="E6719"/>
    </row>
    <row r="6720" spans="2:5" x14ac:dyDescent="0.25">
      <c r="B6720"/>
      <c r="C6720"/>
      <c r="D6720"/>
      <c r="E6720"/>
    </row>
    <row r="6721" spans="2:5" x14ac:dyDescent="0.25">
      <c r="B6721"/>
      <c r="C6721"/>
      <c r="D6721"/>
      <c r="E6721"/>
    </row>
    <row r="6722" spans="2:5" x14ac:dyDescent="0.25">
      <c r="B6722"/>
      <c r="C6722"/>
      <c r="D6722"/>
      <c r="E6722"/>
    </row>
    <row r="6723" spans="2:5" x14ac:dyDescent="0.25">
      <c r="B6723"/>
      <c r="C6723"/>
      <c r="D6723"/>
      <c r="E6723"/>
    </row>
    <row r="6724" spans="2:5" x14ac:dyDescent="0.25">
      <c r="B6724"/>
      <c r="C6724"/>
      <c r="D6724"/>
      <c r="E6724"/>
    </row>
    <row r="6725" spans="2:5" x14ac:dyDescent="0.25">
      <c r="B6725"/>
      <c r="C6725"/>
      <c r="D6725"/>
      <c r="E6725"/>
    </row>
    <row r="6726" spans="2:5" x14ac:dyDescent="0.25">
      <c r="B6726"/>
      <c r="C6726"/>
      <c r="D6726"/>
      <c r="E6726"/>
    </row>
    <row r="6727" spans="2:5" x14ac:dyDescent="0.25">
      <c r="B6727"/>
      <c r="C6727"/>
      <c r="D6727"/>
      <c r="E6727"/>
    </row>
    <row r="6728" spans="2:5" x14ac:dyDescent="0.25">
      <c r="B6728"/>
      <c r="C6728"/>
      <c r="D6728"/>
      <c r="E6728"/>
    </row>
    <row r="6729" spans="2:5" x14ac:dyDescent="0.25">
      <c r="B6729"/>
      <c r="C6729"/>
      <c r="D6729"/>
      <c r="E6729"/>
    </row>
    <row r="6730" spans="2:5" x14ac:dyDescent="0.25">
      <c r="B6730"/>
      <c r="C6730"/>
      <c r="D6730"/>
      <c r="E6730"/>
    </row>
    <row r="6731" spans="2:5" x14ac:dyDescent="0.25">
      <c r="B6731"/>
      <c r="C6731"/>
      <c r="D6731"/>
      <c r="E6731"/>
    </row>
    <row r="6732" spans="2:5" x14ac:dyDescent="0.25">
      <c r="B6732"/>
      <c r="C6732"/>
      <c r="D6732"/>
      <c r="E6732"/>
    </row>
    <row r="6733" spans="2:5" x14ac:dyDescent="0.25">
      <c r="B6733"/>
      <c r="C6733"/>
      <c r="D6733"/>
      <c r="E6733"/>
    </row>
    <row r="6734" spans="2:5" x14ac:dyDescent="0.25">
      <c r="B6734"/>
      <c r="C6734"/>
      <c r="D6734"/>
      <c r="E6734"/>
    </row>
    <row r="6735" spans="2:5" x14ac:dyDescent="0.25">
      <c r="B6735"/>
      <c r="C6735"/>
      <c r="D6735"/>
      <c r="E6735"/>
    </row>
    <row r="6736" spans="2:5" x14ac:dyDescent="0.25">
      <c r="B6736"/>
      <c r="C6736"/>
      <c r="D6736"/>
      <c r="E6736"/>
    </row>
    <row r="6737" spans="2:5" x14ac:dyDescent="0.25">
      <c r="B6737"/>
      <c r="C6737"/>
      <c r="D6737"/>
      <c r="E6737"/>
    </row>
    <row r="6738" spans="2:5" x14ac:dyDescent="0.25">
      <c r="B6738"/>
      <c r="C6738"/>
      <c r="D6738"/>
      <c r="E6738"/>
    </row>
    <row r="6739" spans="2:5" x14ac:dyDescent="0.25">
      <c r="B6739"/>
      <c r="C6739"/>
      <c r="D6739"/>
      <c r="E6739"/>
    </row>
    <row r="6740" spans="2:5" x14ac:dyDescent="0.25">
      <c r="B6740"/>
      <c r="C6740"/>
      <c r="D6740"/>
      <c r="E6740"/>
    </row>
    <row r="6741" spans="2:5" x14ac:dyDescent="0.25">
      <c r="B6741"/>
      <c r="C6741"/>
      <c r="D6741"/>
      <c r="E6741"/>
    </row>
    <row r="6742" spans="2:5" x14ac:dyDescent="0.25">
      <c r="B6742"/>
      <c r="C6742"/>
      <c r="D6742"/>
      <c r="E6742"/>
    </row>
    <row r="6743" spans="2:5" x14ac:dyDescent="0.25">
      <c r="B6743"/>
      <c r="C6743"/>
      <c r="D6743"/>
      <c r="E6743"/>
    </row>
    <row r="6744" spans="2:5" x14ac:dyDescent="0.25">
      <c r="B6744"/>
      <c r="C6744"/>
      <c r="D6744"/>
      <c r="E6744"/>
    </row>
    <row r="6745" spans="2:5" x14ac:dyDescent="0.25">
      <c r="B6745"/>
      <c r="C6745"/>
      <c r="D6745"/>
      <c r="E6745"/>
    </row>
    <row r="6746" spans="2:5" x14ac:dyDescent="0.25">
      <c r="B6746"/>
      <c r="C6746"/>
      <c r="D6746"/>
      <c r="E6746"/>
    </row>
    <row r="6747" spans="2:5" x14ac:dyDescent="0.25">
      <c r="B6747"/>
      <c r="C6747"/>
      <c r="D6747"/>
      <c r="E6747"/>
    </row>
    <row r="6748" spans="2:5" x14ac:dyDescent="0.25">
      <c r="B6748"/>
      <c r="C6748"/>
      <c r="D6748"/>
      <c r="E6748"/>
    </row>
    <row r="6749" spans="2:5" x14ac:dyDescent="0.25">
      <c r="B6749"/>
      <c r="C6749"/>
      <c r="D6749"/>
      <c r="E6749"/>
    </row>
    <row r="6750" spans="2:5" x14ac:dyDescent="0.25">
      <c r="B6750"/>
      <c r="C6750"/>
      <c r="D6750"/>
      <c r="E6750"/>
    </row>
    <row r="6751" spans="2:5" x14ac:dyDescent="0.25">
      <c r="B6751"/>
      <c r="C6751"/>
      <c r="D6751"/>
      <c r="E6751"/>
    </row>
    <row r="6752" spans="2:5" x14ac:dyDescent="0.25">
      <c r="B6752"/>
      <c r="C6752"/>
      <c r="D6752"/>
      <c r="E6752"/>
    </row>
    <row r="6753" spans="2:5" x14ac:dyDescent="0.25">
      <c r="B6753"/>
      <c r="C6753"/>
      <c r="D6753"/>
      <c r="E6753"/>
    </row>
    <row r="6754" spans="2:5" x14ac:dyDescent="0.25">
      <c r="B6754"/>
      <c r="C6754"/>
      <c r="D6754"/>
      <c r="E6754"/>
    </row>
    <row r="6755" spans="2:5" x14ac:dyDescent="0.25">
      <c r="B6755"/>
      <c r="C6755"/>
      <c r="D6755"/>
      <c r="E6755"/>
    </row>
    <row r="6756" spans="2:5" x14ac:dyDescent="0.25">
      <c r="B6756"/>
      <c r="C6756"/>
      <c r="D6756"/>
      <c r="E6756"/>
    </row>
    <row r="6757" spans="2:5" x14ac:dyDescent="0.25">
      <c r="B6757"/>
      <c r="C6757"/>
      <c r="D6757"/>
      <c r="E6757"/>
    </row>
    <row r="6758" spans="2:5" x14ac:dyDescent="0.25">
      <c r="B6758"/>
      <c r="C6758"/>
      <c r="D6758"/>
      <c r="E6758"/>
    </row>
    <row r="6759" spans="2:5" x14ac:dyDescent="0.25">
      <c r="B6759"/>
      <c r="C6759"/>
      <c r="D6759"/>
      <c r="E6759"/>
    </row>
    <row r="6760" spans="2:5" x14ac:dyDescent="0.25">
      <c r="B6760"/>
      <c r="C6760"/>
      <c r="D6760"/>
      <c r="E6760"/>
    </row>
    <row r="6761" spans="2:5" x14ac:dyDescent="0.25">
      <c r="B6761"/>
      <c r="C6761"/>
      <c r="D6761"/>
      <c r="E6761"/>
    </row>
    <row r="6762" spans="2:5" x14ac:dyDescent="0.25">
      <c r="B6762"/>
      <c r="C6762"/>
      <c r="D6762"/>
      <c r="E6762"/>
    </row>
    <row r="6763" spans="2:5" x14ac:dyDescent="0.25">
      <c r="B6763"/>
      <c r="C6763"/>
      <c r="D6763"/>
      <c r="E6763"/>
    </row>
    <row r="6764" spans="2:5" x14ac:dyDescent="0.25">
      <c r="B6764"/>
      <c r="C6764"/>
      <c r="D6764"/>
      <c r="E6764"/>
    </row>
    <row r="6765" spans="2:5" x14ac:dyDescent="0.25">
      <c r="B6765"/>
      <c r="C6765"/>
      <c r="D6765"/>
      <c r="E6765"/>
    </row>
    <row r="6766" spans="2:5" x14ac:dyDescent="0.25">
      <c r="B6766"/>
      <c r="C6766"/>
      <c r="D6766"/>
      <c r="E6766"/>
    </row>
    <row r="6767" spans="2:5" x14ac:dyDescent="0.25">
      <c r="B6767"/>
      <c r="C6767"/>
      <c r="D6767"/>
      <c r="E6767"/>
    </row>
    <row r="6768" spans="2:5" x14ac:dyDescent="0.25">
      <c r="B6768"/>
      <c r="C6768"/>
      <c r="D6768"/>
      <c r="E6768"/>
    </row>
    <row r="6769" spans="2:5" x14ac:dyDescent="0.25">
      <c r="B6769"/>
      <c r="C6769"/>
      <c r="D6769"/>
      <c r="E6769"/>
    </row>
    <row r="6770" spans="2:5" x14ac:dyDescent="0.25">
      <c r="B6770"/>
      <c r="C6770"/>
      <c r="D6770"/>
      <c r="E6770"/>
    </row>
    <row r="6771" spans="2:5" x14ac:dyDescent="0.25">
      <c r="B6771"/>
      <c r="C6771"/>
      <c r="D6771"/>
      <c r="E6771"/>
    </row>
    <row r="6772" spans="2:5" x14ac:dyDescent="0.25">
      <c r="B6772"/>
      <c r="C6772"/>
      <c r="D6772"/>
      <c r="E6772"/>
    </row>
    <row r="6773" spans="2:5" x14ac:dyDescent="0.25">
      <c r="B6773"/>
      <c r="C6773"/>
      <c r="D6773"/>
      <c r="E6773"/>
    </row>
    <row r="6774" spans="2:5" x14ac:dyDescent="0.25">
      <c r="B6774"/>
      <c r="C6774"/>
      <c r="D6774"/>
      <c r="E6774"/>
    </row>
    <row r="6775" spans="2:5" x14ac:dyDescent="0.25">
      <c r="B6775"/>
      <c r="C6775"/>
      <c r="D6775"/>
      <c r="E6775"/>
    </row>
    <row r="6776" spans="2:5" x14ac:dyDescent="0.25">
      <c r="B6776"/>
      <c r="C6776"/>
      <c r="D6776"/>
      <c r="E6776"/>
    </row>
    <row r="6777" spans="2:5" x14ac:dyDescent="0.25">
      <c r="B6777"/>
      <c r="C6777"/>
      <c r="D6777"/>
      <c r="E6777"/>
    </row>
    <row r="6778" spans="2:5" x14ac:dyDescent="0.25">
      <c r="B6778"/>
      <c r="C6778"/>
      <c r="D6778"/>
      <c r="E6778"/>
    </row>
    <row r="6779" spans="2:5" x14ac:dyDescent="0.25">
      <c r="B6779"/>
      <c r="C6779"/>
      <c r="D6779"/>
      <c r="E6779"/>
    </row>
    <row r="6780" spans="2:5" x14ac:dyDescent="0.25">
      <c r="B6780"/>
      <c r="C6780"/>
      <c r="D6780"/>
      <c r="E6780"/>
    </row>
    <row r="6781" spans="2:5" x14ac:dyDescent="0.25">
      <c r="B6781"/>
      <c r="C6781"/>
      <c r="D6781"/>
      <c r="E6781"/>
    </row>
    <row r="6782" spans="2:5" x14ac:dyDescent="0.25">
      <c r="B6782"/>
      <c r="C6782"/>
      <c r="D6782"/>
      <c r="E6782"/>
    </row>
    <row r="6783" spans="2:5" x14ac:dyDescent="0.25">
      <c r="B6783"/>
      <c r="C6783"/>
      <c r="D6783"/>
      <c r="E6783"/>
    </row>
    <row r="6784" spans="2:5" x14ac:dyDescent="0.25">
      <c r="B6784"/>
      <c r="C6784"/>
      <c r="D6784"/>
      <c r="E6784"/>
    </row>
    <row r="6785" spans="2:5" x14ac:dyDescent="0.25">
      <c r="B6785"/>
      <c r="C6785"/>
      <c r="D6785"/>
      <c r="E6785"/>
    </row>
    <row r="6786" spans="2:5" x14ac:dyDescent="0.25">
      <c r="B6786"/>
      <c r="C6786"/>
      <c r="D6786"/>
      <c r="E6786"/>
    </row>
    <row r="6787" spans="2:5" x14ac:dyDescent="0.25">
      <c r="B6787"/>
      <c r="C6787"/>
      <c r="D6787"/>
      <c r="E6787"/>
    </row>
    <row r="6788" spans="2:5" x14ac:dyDescent="0.25">
      <c r="B6788"/>
      <c r="C6788"/>
      <c r="D6788"/>
      <c r="E6788"/>
    </row>
    <row r="6789" spans="2:5" x14ac:dyDescent="0.25">
      <c r="B6789"/>
      <c r="C6789"/>
      <c r="D6789"/>
      <c r="E6789"/>
    </row>
    <row r="6790" spans="2:5" x14ac:dyDescent="0.25">
      <c r="B6790"/>
      <c r="C6790"/>
      <c r="D6790"/>
      <c r="E6790"/>
    </row>
    <row r="6791" spans="2:5" x14ac:dyDescent="0.25">
      <c r="B6791"/>
      <c r="C6791"/>
      <c r="D6791"/>
      <c r="E6791"/>
    </row>
    <row r="6792" spans="2:5" x14ac:dyDescent="0.25">
      <c r="B6792"/>
      <c r="C6792"/>
      <c r="D6792"/>
      <c r="E6792"/>
    </row>
    <row r="6793" spans="2:5" x14ac:dyDescent="0.25">
      <c r="B6793"/>
      <c r="C6793"/>
      <c r="D6793"/>
      <c r="E6793"/>
    </row>
    <row r="6794" spans="2:5" x14ac:dyDescent="0.25">
      <c r="B6794"/>
      <c r="C6794"/>
      <c r="D6794"/>
      <c r="E6794"/>
    </row>
    <row r="6795" spans="2:5" x14ac:dyDescent="0.25">
      <c r="B6795"/>
      <c r="C6795"/>
      <c r="D6795"/>
      <c r="E6795"/>
    </row>
    <row r="6796" spans="2:5" x14ac:dyDescent="0.25">
      <c r="B6796"/>
      <c r="C6796"/>
      <c r="D6796"/>
      <c r="E6796"/>
    </row>
    <row r="6797" spans="2:5" x14ac:dyDescent="0.25">
      <c r="B6797"/>
      <c r="C6797"/>
      <c r="D6797"/>
      <c r="E6797"/>
    </row>
    <row r="6798" spans="2:5" x14ac:dyDescent="0.25">
      <c r="B6798"/>
      <c r="C6798"/>
      <c r="D6798"/>
      <c r="E6798"/>
    </row>
    <row r="6799" spans="2:5" x14ac:dyDescent="0.25">
      <c r="B6799"/>
      <c r="C6799"/>
      <c r="D6799"/>
      <c r="E6799"/>
    </row>
    <row r="6800" spans="2:5" x14ac:dyDescent="0.25">
      <c r="B6800"/>
      <c r="C6800"/>
      <c r="D6800"/>
      <c r="E6800"/>
    </row>
    <row r="6801" spans="2:5" x14ac:dyDescent="0.25">
      <c r="B6801"/>
      <c r="C6801"/>
      <c r="D6801"/>
      <c r="E6801"/>
    </row>
    <row r="6802" spans="2:5" x14ac:dyDescent="0.25">
      <c r="B6802"/>
      <c r="C6802"/>
      <c r="D6802"/>
      <c r="E6802"/>
    </row>
    <row r="6803" spans="2:5" x14ac:dyDescent="0.25">
      <c r="B6803"/>
      <c r="C6803"/>
      <c r="D6803"/>
      <c r="E6803"/>
    </row>
    <row r="6804" spans="2:5" x14ac:dyDescent="0.25">
      <c r="B6804"/>
      <c r="C6804"/>
      <c r="D6804"/>
      <c r="E6804"/>
    </row>
    <row r="6805" spans="2:5" x14ac:dyDescent="0.25">
      <c r="B6805"/>
      <c r="C6805"/>
      <c r="D6805"/>
      <c r="E6805"/>
    </row>
    <row r="6806" spans="2:5" x14ac:dyDescent="0.25">
      <c r="B6806"/>
      <c r="C6806"/>
      <c r="D6806"/>
      <c r="E6806"/>
    </row>
    <row r="6807" spans="2:5" x14ac:dyDescent="0.25">
      <c r="B6807"/>
      <c r="C6807"/>
      <c r="D6807"/>
      <c r="E6807"/>
    </row>
    <row r="6808" spans="2:5" x14ac:dyDescent="0.25">
      <c r="B6808"/>
      <c r="C6808"/>
      <c r="D6808"/>
      <c r="E6808"/>
    </row>
    <row r="6809" spans="2:5" x14ac:dyDescent="0.25">
      <c r="B6809"/>
      <c r="C6809"/>
      <c r="D6809"/>
      <c r="E6809"/>
    </row>
    <row r="6810" spans="2:5" x14ac:dyDescent="0.25">
      <c r="B6810"/>
      <c r="C6810"/>
      <c r="D6810"/>
      <c r="E6810"/>
    </row>
    <row r="6811" spans="2:5" x14ac:dyDescent="0.25">
      <c r="B6811"/>
      <c r="C6811"/>
      <c r="D6811"/>
      <c r="E6811"/>
    </row>
    <row r="6812" spans="2:5" x14ac:dyDescent="0.25">
      <c r="B6812"/>
      <c r="C6812"/>
      <c r="D6812"/>
      <c r="E6812"/>
    </row>
    <row r="6813" spans="2:5" x14ac:dyDescent="0.25">
      <c r="B6813"/>
      <c r="C6813"/>
      <c r="D6813"/>
      <c r="E6813"/>
    </row>
    <row r="6814" spans="2:5" x14ac:dyDescent="0.25">
      <c r="B6814"/>
      <c r="C6814"/>
      <c r="D6814"/>
      <c r="E6814"/>
    </row>
    <row r="6815" spans="2:5" x14ac:dyDescent="0.25">
      <c r="B6815"/>
      <c r="C6815"/>
      <c r="D6815"/>
      <c r="E6815"/>
    </row>
    <row r="6816" spans="2:5" x14ac:dyDescent="0.25">
      <c r="B6816"/>
      <c r="C6816"/>
      <c r="D6816"/>
      <c r="E6816"/>
    </row>
    <row r="6817" spans="2:5" x14ac:dyDescent="0.25">
      <c r="B6817"/>
      <c r="C6817"/>
      <c r="D6817"/>
      <c r="E6817"/>
    </row>
    <row r="6818" spans="2:5" x14ac:dyDescent="0.25">
      <c r="B6818"/>
      <c r="C6818"/>
      <c r="D6818"/>
      <c r="E6818"/>
    </row>
    <row r="6819" spans="2:5" x14ac:dyDescent="0.25">
      <c r="B6819"/>
      <c r="C6819"/>
      <c r="D6819"/>
      <c r="E6819"/>
    </row>
    <row r="6820" spans="2:5" x14ac:dyDescent="0.25">
      <c r="B6820"/>
      <c r="C6820"/>
      <c r="D6820"/>
      <c r="E6820"/>
    </row>
    <row r="6821" spans="2:5" x14ac:dyDescent="0.25">
      <c r="B6821"/>
      <c r="C6821"/>
      <c r="D6821"/>
      <c r="E6821"/>
    </row>
    <row r="6822" spans="2:5" x14ac:dyDescent="0.25">
      <c r="B6822"/>
      <c r="C6822"/>
      <c r="D6822"/>
      <c r="E6822"/>
    </row>
    <row r="6823" spans="2:5" x14ac:dyDescent="0.25">
      <c r="B6823"/>
      <c r="C6823"/>
      <c r="D6823"/>
      <c r="E6823"/>
    </row>
    <row r="6824" spans="2:5" x14ac:dyDescent="0.25">
      <c r="B6824"/>
      <c r="C6824"/>
      <c r="D6824"/>
      <c r="E6824"/>
    </row>
    <row r="6825" spans="2:5" x14ac:dyDescent="0.25">
      <c r="B6825"/>
      <c r="C6825"/>
      <c r="D6825"/>
      <c r="E6825"/>
    </row>
    <row r="6826" spans="2:5" x14ac:dyDescent="0.25">
      <c r="B6826"/>
      <c r="C6826"/>
      <c r="D6826"/>
      <c r="E6826"/>
    </row>
    <row r="6827" spans="2:5" x14ac:dyDescent="0.25">
      <c r="B6827"/>
      <c r="C6827"/>
      <c r="D6827"/>
      <c r="E6827"/>
    </row>
    <row r="6828" spans="2:5" x14ac:dyDescent="0.25">
      <c r="B6828"/>
      <c r="C6828"/>
      <c r="D6828"/>
      <c r="E6828"/>
    </row>
    <row r="6829" spans="2:5" x14ac:dyDescent="0.25">
      <c r="B6829"/>
      <c r="C6829"/>
      <c r="D6829"/>
      <c r="E6829"/>
    </row>
    <row r="6830" spans="2:5" x14ac:dyDescent="0.25">
      <c r="B6830"/>
      <c r="C6830"/>
      <c r="D6830"/>
      <c r="E6830"/>
    </row>
    <row r="6831" spans="2:5" x14ac:dyDescent="0.25">
      <c r="B6831"/>
      <c r="C6831"/>
      <c r="D6831"/>
      <c r="E6831"/>
    </row>
    <row r="6832" spans="2:5" x14ac:dyDescent="0.25">
      <c r="B6832"/>
      <c r="C6832"/>
      <c r="D6832"/>
      <c r="E6832"/>
    </row>
    <row r="6833" spans="2:5" x14ac:dyDescent="0.25">
      <c r="B6833"/>
      <c r="C6833"/>
      <c r="D6833"/>
      <c r="E6833"/>
    </row>
    <row r="6834" spans="2:5" x14ac:dyDescent="0.25">
      <c r="B6834"/>
      <c r="C6834"/>
      <c r="D6834"/>
      <c r="E6834"/>
    </row>
    <row r="6835" spans="2:5" x14ac:dyDescent="0.25">
      <c r="B6835"/>
      <c r="C6835"/>
      <c r="D6835"/>
      <c r="E6835"/>
    </row>
    <row r="6836" spans="2:5" x14ac:dyDescent="0.25">
      <c r="B6836"/>
      <c r="C6836"/>
      <c r="D6836"/>
      <c r="E6836"/>
    </row>
    <row r="6837" spans="2:5" x14ac:dyDescent="0.25">
      <c r="B6837"/>
      <c r="C6837"/>
      <c r="D6837"/>
      <c r="E6837"/>
    </row>
    <row r="6838" spans="2:5" x14ac:dyDescent="0.25">
      <c r="B6838"/>
      <c r="C6838"/>
      <c r="D6838"/>
      <c r="E6838"/>
    </row>
    <row r="6839" spans="2:5" x14ac:dyDescent="0.25">
      <c r="B6839"/>
      <c r="C6839"/>
      <c r="D6839"/>
      <c r="E6839"/>
    </row>
    <row r="6840" spans="2:5" x14ac:dyDescent="0.25">
      <c r="B6840"/>
      <c r="C6840"/>
      <c r="D6840"/>
      <c r="E6840"/>
    </row>
    <row r="6841" spans="2:5" x14ac:dyDescent="0.25">
      <c r="B6841"/>
      <c r="C6841"/>
      <c r="D6841"/>
      <c r="E6841"/>
    </row>
    <row r="6842" spans="2:5" x14ac:dyDescent="0.25">
      <c r="B6842"/>
      <c r="C6842"/>
      <c r="D6842"/>
      <c r="E6842"/>
    </row>
    <row r="6843" spans="2:5" x14ac:dyDescent="0.25">
      <c r="B6843"/>
      <c r="C6843"/>
      <c r="D6843"/>
      <c r="E6843"/>
    </row>
    <row r="6844" spans="2:5" x14ac:dyDescent="0.25">
      <c r="B6844"/>
      <c r="C6844"/>
      <c r="D6844"/>
      <c r="E6844"/>
    </row>
    <row r="6845" spans="2:5" x14ac:dyDescent="0.25">
      <c r="B6845"/>
      <c r="C6845"/>
      <c r="D6845"/>
      <c r="E6845"/>
    </row>
    <row r="6846" spans="2:5" x14ac:dyDescent="0.25">
      <c r="B6846"/>
      <c r="C6846"/>
      <c r="D6846"/>
      <c r="E6846"/>
    </row>
    <row r="6847" spans="2:5" x14ac:dyDescent="0.25">
      <c r="B6847"/>
      <c r="C6847"/>
      <c r="D6847"/>
      <c r="E6847"/>
    </row>
    <row r="6848" spans="2:5" x14ac:dyDescent="0.25">
      <c r="B6848"/>
      <c r="C6848"/>
      <c r="D6848"/>
      <c r="E6848"/>
    </row>
    <row r="6849" spans="2:5" x14ac:dyDescent="0.25">
      <c r="B6849"/>
      <c r="C6849"/>
      <c r="D6849"/>
      <c r="E6849"/>
    </row>
    <row r="6850" spans="2:5" x14ac:dyDescent="0.25">
      <c r="B6850"/>
      <c r="C6850"/>
      <c r="D6850"/>
      <c r="E6850"/>
    </row>
    <row r="6851" spans="2:5" x14ac:dyDescent="0.25">
      <c r="B6851"/>
      <c r="C6851"/>
      <c r="D6851"/>
      <c r="E6851"/>
    </row>
    <row r="6852" spans="2:5" x14ac:dyDescent="0.25">
      <c r="B6852"/>
      <c r="C6852"/>
      <c r="D6852"/>
      <c r="E6852"/>
    </row>
    <row r="6853" spans="2:5" x14ac:dyDescent="0.25">
      <c r="B6853"/>
      <c r="C6853"/>
      <c r="D6853"/>
      <c r="E6853"/>
    </row>
    <row r="6854" spans="2:5" x14ac:dyDescent="0.25">
      <c r="B6854"/>
      <c r="C6854"/>
      <c r="D6854"/>
      <c r="E6854"/>
    </row>
    <row r="6855" spans="2:5" x14ac:dyDescent="0.25">
      <c r="B6855"/>
      <c r="C6855"/>
      <c r="D6855"/>
      <c r="E6855"/>
    </row>
    <row r="6856" spans="2:5" x14ac:dyDescent="0.25">
      <c r="B6856"/>
      <c r="C6856"/>
      <c r="D6856"/>
      <c r="E6856"/>
    </row>
    <row r="6857" spans="2:5" x14ac:dyDescent="0.25">
      <c r="B6857"/>
      <c r="C6857"/>
      <c r="D6857"/>
      <c r="E6857"/>
    </row>
    <row r="6858" spans="2:5" x14ac:dyDescent="0.25">
      <c r="B6858"/>
      <c r="C6858"/>
      <c r="D6858"/>
      <c r="E6858"/>
    </row>
    <row r="6859" spans="2:5" x14ac:dyDescent="0.25">
      <c r="B6859"/>
      <c r="C6859"/>
      <c r="D6859"/>
      <c r="E6859"/>
    </row>
    <row r="6860" spans="2:5" x14ac:dyDescent="0.25">
      <c r="B6860"/>
      <c r="C6860"/>
      <c r="D6860"/>
      <c r="E6860"/>
    </row>
    <row r="6861" spans="2:5" x14ac:dyDescent="0.25">
      <c r="B6861"/>
      <c r="C6861"/>
      <c r="D6861"/>
      <c r="E6861"/>
    </row>
    <row r="6862" spans="2:5" x14ac:dyDescent="0.25">
      <c r="B6862"/>
      <c r="C6862"/>
      <c r="D6862"/>
      <c r="E6862"/>
    </row>
    <row r="6863" spans="2:5" x14ac:dyDescent="0.25">
      <c r="B6863"/>
      <c r="C6863"/>
      <c r="D6863"/>
      <c r="E6863"/>
    </row>
    <row r="6864" spans="2:5" x14ac:dyDescent="0.25">
      <c r="B6864"/>
      <c r="C6864"/>
      <c r="D6864"/>
      <c r="E6864"/>
    </row>
    <row r="6865" spans="2:5" x14ac:dyDescent="0.25">
      <c r="B6865"/>
      <c r="C6865"/>
      <c r="D6865"/>
      <c r="E6865"/>
    </row>
    <row r="6866" spans="2:5" x14ac:dyDescent="0.25">
      <c r="B6866"/>
      <c r="C6866"/>
      <c r="D6866"/>
      <c r="E6866"/>
    </row>
    <row r="6867" spans="2:5" x14ac:dyDescent="0.25">
      <c r="B6867"/>
      <c r="C6867"/>
      <c r="D6867"/>
      <c r="E6867"/>
    </row>
    <row r="6868" spans="2:5" x14ac:dyDescent="0.25">
      <c r="B6868"/>
      <c r="C6868"/>
      <c r="D6868"/>
      <c r="E6868"/>
    </row>
    <row r="6869" spans="2:5" x14ac:dyDescent="0.25">
      <c r="B6869"/>
      <c r="C6869"/>
      <c r="D6869"/>
      <c r="E6869"/>
    </row>
    <row r="6870" spans="2:5" x14ac:dyDescent="0.25">
      <c r="B6870"/>
      <c r="C6870"/>
      <c r="D6870"/>
      <c r="E6870"/>
    </row>
    <row r="6871" spans="2:5" x14ac:dyDescent="0.25">
      <c r="B6871"/>
      <c r="C6871"/>
      <c r="D6871"/>
      <c r="E6871"/>
    </row>
    <row r="6872" spans="2:5" x14ac:dyDescent="0.25">
      <c r="B6872"/>
      <c r="C6872"/>
      <c r="D6872"/>
      <c r="E6872"/>
    </row>
    <row r="6873" spans="2:5" x14ac:dyDescent="0.25">
      <c r="B6873"/>
      <c r="C6873"/>
      <c r="D6873"/>
      <c r="E6873"/>
    </row>
    <row r="6874" spans="2:5" x14ac:dyDescent="0.25">
      <c r="B6874"/>
      <c r="C6874"/>
      <c r="D6874"/>
      <c r="E6874"/>
    </row>
    <row r="6875" spans="2:5" x14ac:dyDescent="0.25">
      <c r="B6875"/>
      <c r="C6875"/>
      <c r="D6875"/>
      <c r="E6875"/>
    </row>
    <row r="6876" spans="2:5" x14ac:dyDescent="0.25">
      <c r="B6876"/>
      <c r="C6876"/>
      <c r="D6876"/>
      <c r="E6876"/>
    </row>
    <row r="6877" spans="2:5" x14ac:dyDescent="0.25">
      <c r="B6877"/>
      <c r="C6877"/>
      <c r="D6877"/>
      <c r="E6877"/>
    </row>
    <row r="6878" spans="2:5" x14ac:dyDescent="0.25">
      <c r="B6878"/>
      <c r="C6878"/>
      <c r="D6878"/>
      <c r="E6878"/>
    </row>
    <row r="6879" spans="2:5" x14ac:dyDescent="0.25">
      <c r="B6879"/>
      <c r="C6879"/>
      <c r="D6879"/>
      <c r="E6879"/>
    </row>
    <row r="6880" spans="2:5" x14ac:dyDescent="0.25">
      <c r="B6880"/>
      <c r="C6880"/>
      <c r="D6880"/>
      <c r="E6880"/>
    </row>
    <row r="6881" spans="2:5" x14ac:dyDescent="0.25">
      <c r="B6881"/>
      <c r="C6881"/>
      <c r="D6881"/>
      <c r="E6881"/>
    </row>
    <row r="6882" spans="2:5" x14ac:dyDescent="0.25">
      <c r="B6882"/>
      <c r="C6882"/>
      <c r="D6882"/>
      <c r="E6882"/>
    </row>
    <row r="6883" spans="2:5" x14ac:dyDescent="0.25">
      <c r="B6883"/>
      <c r="C6883"/>
      <c r="D6883"/>
      <c r="E6883"/>
    </row>
    <row r="6884" spans="2:5" x14ac:dyDescent="0.25">
      <c r="B6884"/>
      <c r="C6884"/>
      <c r="D6884"/>
      <c r="E6884"/>
    </row>
    <row r="6885" spans="2:5" x14ac:dyDescent="0.25">
      <c r="B6885"/>
      <c r="C6885"/>
      <c r="D6885"/>
      <c r="E6885"/>
    </row>
    <row r="6886" spans="2:5" x14ac:dyDescent="0.25">
      <c r="B6886"/>
      <c r="C6886"/>
      <c r="D6886"/>
      <c r="E6886"/>
    </row>
    <row r="6887" spans="2:5" x14ac:dyDescent="0.25">
      <c r="B6887"/>
      <c r="C6887"/>
      <c r="D6887"/>
      <c r="E6887"/>
    </row>
    <row r="6888" spans="2:5" x14ac:dyDescent="0.25">
      <c r="B6888"/>
      <c r="C6888"/>
      <c r="D6888"/>
      <c r="E6888"/>
    </row>
    <row r="6889" spans="2:5" x14ac:dyDescent="0.25">
      <c r="B6889"/>
      <c r="C6889"/>
      <c r="D6889"/>
      <c r="E6889"/>
    </row>
    <row r="6890" spans="2:5" x14ac:dyDescent="0.25">
      <c r="B6890"/>
      <c r="C6890"/>
      <c r="D6890"/>
      <c r="E6890"/>
    </row>
    <row r="6891" spans="2:5" x14ac:dyDescent="0.25">
      <c r="B6891"/>
      <c r="C6891"/>
      <c r="D6891"/>
      <c r="E6891"/>
    </row>
    <row r="6892" spans="2:5" x14ac:dyDescent="0.25">
      <c r="B6892"/>
      <c r="C6892"/>
      <c r="D6892"/>
      <c r="E6892"/>
    </row>
    <row r="6893" spans="2:5" x14ac:dyDescent="0.25">
      <c r="B6893"/>
      <c r="C6893"/>
      <c r="D6893"/>
      <c r="E6893"/>
    </row>
    <row r="6894" spans="2:5" x14ac:dyDescent="0.25">
      <c r="B6894"/>
      <c r="C6894"/>
      <c r="D6894"/>
      <c r="E6894"/>
    </row>
    <row r="6895" spans="2:5" x14ac:dyDescent="0.25">
      <c r="B6895"/>
      <c r="C6895"/>
      <c r="D6895"/>
      <c r="E6895"/>
    </row>
    <row r="6896" spans="2:5" x14ac:dyDescent="0.25">
      <c r="B6896"/>
      <c r="C6896"/>
      <c r="D6896"/>
      <c r="E6896"/>
    </row>
    <row r="6897" spans="2:5" x14ac:dyDescent="0.25">
      <c r="B6897"/>
      <c r="C6897"/>
      <c r="D6897"/>
      <c r="E6897"/>
    </row>
    <row r="6898" spans="2:5" x14ac:dyDescent="0.25">
      <c r="B6898"/>
      <c r="C6898"/>
      <c r="D6898"/>
      <c r="E6898"/>
    </row>
    <row r="6899" spans="2:5" x14ac:dyDescent="0.25">
      <c r="B6899"/>
      <c r="C6899"/>
      <c r="D6899"/>
      <c r="E6899"/>
    </row>
    <row r="6900" spans="2:5" x14ac:dyDescent="0.25">
      <c r="B6900"/>
      <c r="C6900"/>
      <c r="D6900"/>
      <c r="E6900"/>
    </row>
    <row r="6901" spans="2:5" x14ac:dyDescent="0.25">
      <c r="B6901"/>
      <c r="C6901"/>
      <c r="D6901"/>
      <c r="E6901"/>
    </row>
    <row r="6902" spans="2:5" x14ac:dyDescent="0.25">
      <c r="B6902"/>
      <c r="C6902"/>
      <c r="D6902"/>
      <c r="E6902"/>
    </row>
    <row r="6903" spans="2:5" x14ac:dyDescent="0.25">
      <c r="B6903"/>
      <c r="C6903"/>
      <c r="D6903"/>
      <c r="E6903"/>
    </row>
    <row r="6904" spans="2:5" x14ac:dyDescent="0.25">
      <c r="B6904"/>
      <c r="C6904"/>
      <c r="D6904"/>
      <c r="E6904"/>
    </row>
    <row r="6905" spans="2:5" x14ac:dyDescent="0.25">
      <c r="B6905"/>
      <c r="C6905"/>
      <c r="D6905"/>
      <c r="E6905"/>
    </row>
    <row r="6906" spans="2:5" x14ac:dyDescent="0.25">
      <c r="B6906"/>
      <c r="C6906"/>
      <c r="D6906"/>
      <c r="E6906"/>
    </row>
    <row r="6907" spans="2:5" x14ac:dyDescent="0.25">
      <c r="B6907"/>
      <c r="C6907"/>
      <c r="D6907"/>
      <c r="E6907"/>
    </row>
    <row r="6908" spans="2:5" x14ac:dyDescent="0.25">
      <c r="B6908"/>
      <c r="C6908"/>
      <c r="D6908"/>
      <c r="E6908"/>
    </row>
    <row r="6909" spans="2:5" x14ac:dyDescent="0.25">
      <c r="B6909"/>
      <c r="C6909"/>
      <c r="D6909"/>
      <c r="E6909"/>
    </row>
    <row r="6910" spans="2:5" x14ac:dyDescent="0.25">
      <c r="B6910"/>
      <c r="C6910"/>
      <c r="D6910"/>
      <c r="E6910"/>
    </row>
    <row r="6911" spans="2:5" x14ac:dyDescent="0.25">
      <c r="B6911"/>
      <c r="C6911"/>
      <c r="D6911"/>
      <c r="E6911"/>
    </row>
    <row r="6912" spans="2:5" x14ac:dyDescent="0.25">
      <c r="B6912"/>
      <c r="C6912"/>
      <c r="D6912"/>
      <c r="E6912"/>
    </row>
    <row r="6913" spans="2:5" x14ac:dyDescent="0.25">
      <c r="B6913"/>
      <c r="C6913"/>
      <c r="D6913"/>
      <c r="E6913"/>
    </row>
    <row r="6914" spans="2:5" x14ac:dyDescent="0.25">
      <c r="B6914"/>
      <c r="C6914"/>
      <c r="D6914"/>
      <c r="E6914"/>
    </row>
    <row r="6915" spans="2:5" x14ac:dyDescent="0.25">
      <c r="B6915"/>
      <c r="C6915"/>
      <c r="D6915"/>
      <c r="E6915"/>
    </row>
    <row r="6916" spans="2:5" x14ac:dyDescent="0.25">
      <c r="B6916"/>
      <c r="C6916"/>
      <c r="D6916"/>
      <c r="E6916"/>
    </row>
    <row r="6917" spans="2:5" x14ac:dyDescent="0.25">
      <c r="B6917"/>
      <c r="C6917"/>
      <c r="D6917"/>
      <c r="E6917"/>
    </row>
    <row r="6918" spans="2:5" x14ac:dyDescent="0.25">
      <c r="B6918"/>
      <c r="C6918"/>
      <c r="D6918"/>
      <c r="E6918"/>
    </row>
    <row r="6919" spans="2:5" x14ac:dyDescent="0.25">
      <c r="B6919"/>
      <c r="C6919"/>
      <c r="D6919"/>
      <c r="E6919"/>
    </row>
    <row r="6920" spans="2:5" x14ac:dyDescent="0.25">
      <c r="B6920"/>
      <c r="C6920"/>
      <c r="D6920"/>
      <c r="E6920"/>
    </row>
    <row r="6921" spans="2:5" x14ac:dyDescent="0.25">
      <c r="B6921"/>
      <c r="C6921"/>
      <c r="D6921"/>
      <c r="E6921"/>
    </row>
    <row r="6922" spans="2:5" x14ac:dyDescent="0.25">
      <c r="B6922"/>
      <c r="C6922"/>
      <c r="D6922"/>
      <c r="E6922"/>
    </row>
    <row r="6923" spans="2:5" x14ac:dyDescent="0.25">
      <c r="B6923"/>
      <c r="C6923"/>
      <c r="D6923"/>
      <c r="E6923"/>
    </row>
    <row r="6924" spans="2:5" x14ac:dyDescent="0.25">
      <c r="B6924"/>
      <c r="C6924"/>
      <c r="D6924"/>
      <c r="E6924"/>
    </row>
    <row r="6925" spans="2:5" x14ac:dyDescent="0.25">
      <c r="B6925"/>
      <c r="C6925"/>
      <c r="D6925"/>
      <c r="E6925"/>
    </row>
    <row r="6926" spans="2:5" x14ac:dyDescent="0.25">
      <c r="B6926"/>
      <c r="C6926"/>
      <c r="D6926"/>
      <c r="E6926"/>
    </row>
    <row r="6927" spans="2:5" x14ac:dyDescent="0.25">
      <c r="B6927"/>
      <c r="C6927"/>
      <c r="D6927"/>
      <c r="E6927"/>
    </row>
    <row r="6928" spans="2:5" x14ac:dyDescent="0.25">
      <c r="B6928"/>
      <c r="C6928"/>
      <c r="D6928"/>
      <c r="E6928"/>
    </row>
    <row r="6929" spans="2:5" x14ac:dyDescent="0.25">
      <c r="B6929"/>
      <c r="C6929"/>
      <c r="D6929"/>
      <c r="E6929"/>
    </row>
    <row r="6930" spans="2:5" x14ac:dyDescent="0.25">
      <c r="B6930"/>
      <c r="C6930"/>
      <c r="D6930"/>
      <c r="E6930"/>
    </row>
    <row r="6931" spans="2:5" x14ac:dyDescent="0.25">
      <c r="B6931"/>
      <c r="C6931"/>
      <c r="D6931"/>
      <c r="E6931"/>
    </row>
    <row r="6932" spans="2:5" x14ac:dyDescent="0.25">
      <c r="B6932"/>
      <c r="C6932"/>
      <c r="D6932"/>
      <c r="E6932"/>
    </row>
    <row r="6933" spans="2:5" x14ac:dyDescent="0.25">
      <c r="B6933"/>
      <c r="C6933"/>
      <c r="D6933"/>
      <c r="E6933"/>
    </row>
    <row r="6934" spans="2:5" x14ac:dyDescent="0.25">
      <c r="B6934"/>
      <c r="C6934"/>
      <c r="D6934"/>
      <c r="E6934"/>
    </row>
    <row r="6935" spans="2:5" x14ac:dyDescent="0.25">
      <c r="B6935"/>
      <c r="C6935"/>
      <c r="D6935"/>
      <c r="E6935"/>
    </row>
    <row r="6936" spans="2:5" x14ac:dyDescent="0.25">
      <c r="B6936"/>
      <c r="C6936"/>
      <c r="D6936"/>
      <c r="E6936"/>
    </row>
    <row r="6937" spans="2:5" x14ac:dyDescent="0.25">
      <c r="B6937"/>
      <c r="C6937"/>
      <c r="D6937"/>
      <c r="E6937"/>
    </row>
    <row r="6938" spans="2:5" x14ac:dyDescent="0.25">
      <c r="B6938"/>
      <c r="C6938"/>
      <c r="D6938"/>
      <c r="E6938"/>
    </row>
    <row r="6939" spans="2:5" x14ac:dyDescent="0.25">
      <c r="B6939"/>
      <c r="C6939"/>
      <c r="D6939"/>
      <c r="E6939"/>
    </row>
    <row r="6940" spans="2:5" x14ac:dyDescent="0.25">
      <c r="B6940"/>
      <c r="C6940"/>
      <c r="D6940"/>
      <c r="E6940"/>
    </row>
    <row r="6941" spans="2:5" x14ac:dyDescent="0.25">
      <c r="B6941"/>
      <c r="C6941"/>
      <c r="D6941"/>
      <c r="E6941"/>
    </row>
    <row r="6942" spans="2:5" x14ac:dyDescent="0.25">
      <c r="B6942"/>
      <c r="C6942"/>
      <c r="D6942"/>
      <c r="E6942"/>
    </row>
    <row r="6943" spans="2:5" x14ac:dyDescent="0.25">
      <c r="B6943"/>
      <c r="C6943"/>
      <c r="D6943"/>
      <c r="E6943"/>
    </row>
    <row r="6944" spans="2:5" x14ac:dyDescent="0.25">
      <c r="B6944"/>
      <c r="C6944"/>
      <c r="D6944"/>
      <c r="E6944"/>
    </row>
    <row r="6945" spans="2:5" x14ac:dyDescent="0.25">
      <c r="B6945"/>
      <c r="C6945"/>
      <c r="D6945"/>
      <c r="E6945"/>
    </row>
    <row r="6946" spans="2:5" x14ac:dyDescent="0.25">
      <c r="B6946"/>
      <c r="C6946"/>
      <c r="D6946"/>
      <c r="E6946"/>
    </row>
    <row r="6947" spans="2:5" x14ac:dyDescent="0.25">
      <c r="B6947"/>
      <c r="C6947"/>
      <c r="D6947"/>
      <c r="E6947"/>
    </row>
    <row r="6948" spans="2:5" x14ac:dyDescent="0.25">
      <c r="B6948"/>
      <c r="C6948"/>
      <c r="D6948"/>
      <c r="E6948"/>
    </row>
    <row r="6949" spans="2:5" x14ac:dyDescent="0.25">
      <c r="B6949"/>
      <c r="C6949"/>
      <c r="D6949"/>
      <c r="E6949"/>
    </row>
    <row r="6950" spans="2:5" x14ac:dyDescent="0.25">
      <c r="B6950"/>
      <c r="C6950"/>
      <c r="D6950"/>
      <c r="E6950"/>
    </row>
    <row r="6951" spans="2:5" x14ac:dyDescent="0.25">
      <c r="B6951"/>
      <c r="C6951"/>
      <c r="D6951"/>
      <c r="E6951"/>
    </row>
    <row r="6952" spans="2:5" x14ac:dyDescent="0.25">
      <c r="B6952"/>
      <c r="C6952"/>
      <c r="D6952"/>
      <c r="E6952"/>
    </row>
    <row r="6953" spans="2:5" x14ac:dyDescent="0.25">
      <c r="B6953"/>
      <c r="C6953"/>
      <c r="D6953"/>
      <c r="E6953"/>
    </row>
    <row r="6954" spans="2:5" x14ac:dyDescent="0.25">
      <c r="B6954"/>
      <c r="C6954"/>
      <c r="D6954"/>
      <c r="E6954"/>
    </row>
    <row r="6955" spans="2:5" x14ac:dyDescent="0.25">
      <c r="B6955"/>
      <c r="C6955"/>
      <c r="D6955"/>
      <c r="E6955"/>
    </row>
    <row r="6956" spans="2:5" x14ac:dyDescent="0.25">
      <c r="B6956"/>
      <c r="C6956"/>
      <c r="D6956"/>
      <c r="E6956"/>
    </row>
    <row r="6957" spans="2:5" x14ac:dyDescent="0.25">
      <c r="B6957"/>
      <c r="C6957"/>
      <c r="D6957"/>
      <c r="E6957"/>
    </row>
    <row r="6958" spans="2:5" x14ac:dyDescent="0.25">
      <c r="B6958"/>
      <c r="C6958"/>
      <c r="D6958"/>
      <c r="E6958"/>
    </row>
    <row r="6959" spans="2:5" x14ac:dyDescent="0.25">
      <c r="B6959"/>
      <c r="C6959"/>
      <c r="D6959"/>
      <c r="E6959"/>
    </row>
    <row r="6960" spans="2:5" x14ac:dyDescent="0.25">
      <c r="B6960"/>
      <c r="C6960"/>
      <c r="D6960"/>
      <c r="E6960"/>
    </row>
    <row r="6961" spans="2:5" x14ac:dyDescent="0.25">
      <c r="B6961"/>
      <c r="C6961"/>
      <c r="D6961"/>
      <c r="E6961"/>
    </row>
    <row r="6962" spans="2:5" x14ac:dyDescent="0.25">
      <c r="B6962"/>
      <c r="C6962"/>
      <c r="D6962"/>
      <c r="E6962"/>
    </row>
    <row r="6963" spans="2:5" x14ac:dyDescent="0.25">
      <c r="B6963"/>
      <c r="C6963"/>
      <c r="D6963"/>
      <c r="E6963"/>
    </row>
    <row r="6964" spans="2:5" x14ac:dyDescent="0.25">
      <c r="B6964"/>
      <c r="C6964"/>
      <c r="D6964"/>
      <c r="E6964"/>
    </row>
    <row r="6965" spans="2:5" x14ac:dyDescent="0.25">
      <c r="B6965"/>
      <c r="C6965"/>
      <c r="D6965"/>
      <c r="E6965"/>
    </row>
    <row r="6966" spans="2:5" x14ac:dyDescent="0.25">
      <c r="B6966"/>
      <c r="C6966"/>
      <c r="D6966"/>
      <c r="E6966"/>
    </row>
    <row r="6967" spans="2:5" x14ac:dyDescent="0.25">
      <c r="B6967"/>
      <c r="C6967"/>
      <c r="D6967"/>
      <c r="E6967"/>
    </row>
    <row r="6968" spans="2:5" x14ac:dyDescent="0.25">
      <c r="B6968"/>
      <c r="C6968"/>
      <c r="D6968"/>
      <c r="E6968"/>
    </row>
    <row r="6969" spans="2:5" x14ac:dyDescent="0.25">
      <c r="B6969"/>
      <c r="C6969"/>
      <c r="D6969"/>
      <c r="E6969"/>
    </row>
    <row r="6970" spans="2:5" x14ac:dyDescent="0.25">
      <c r="B6970"/>
      <c r="C6970"/>
      <c r="D6970"/>
      <c r="E6970"/>
    </row>
    <row r="6971" spans="2:5" x14ac:dyDescent="0.25">
      <c r="B6971"/>
      <c r="C6971"/>
      <c r="D6971"/>
      <c r="E6971"/>
    </row>
    <row r="6972" spans="2:5" x14ac:dyDescent="0.25">
      <c r="B6972"/>
      <c r="C6972"/>
      <c r="D6972"/>
      <c r="E6972"/>
    </row>
    <row r="6973" spans="2:5" x14ac:dyDescent="0.25">
      <c r="B6973"/>
      <c r="C6973"/>
      <c r="D6973"/>
      <c r="E6973"/>
    </row>
    <row r="6974" spans="2:5" x14ac:dyDescent="0.25">
      <c r="B6974"/>
      <c r="C6974"/>
      <c r="D6974"/>
      <c r="E6974"/>
    </row>
    <row r="6975" spans="2:5" x14ac:dyDescent="0.25">
      <c r="B6975"/>
      <c r="C6975"/>
      <c r="D6975"/>
      <c r="E6975"/>
    </row>
    <row r="6976" spans="2:5" x14ac:dyDescent="0.25">
      <c r="B6976"/>
      <c r="C6976"/>
      <c r="D6976"/>
      <c r="E6976"/>
    </row>
    <row r="6977" spans="2:5" x14ac:dyDescent="0.25">
      <c r="B6977"/>
      <c r="C6977"/>
      <c r="D6977"/>
      <c r="E6977"/>
    </row>
    <row r="6978" spans="2:5" x14ac:dyDescent="0.25">
      <c r="B6978"/>
      <c r="C6978"/>
      <c r="D6978"/>
      <c r="E6978"/>
    </row>
    <row r="6979" spans="2:5" x14ac:dyDescent="0.25">
      <c r="B6979"/>
      <c r="C6979"/>
      <c r="D6979"/>
      <c r="E6979"/>
    </row>
    <row r="6980" spans="2:5" x14ac:dyDescent="0.25">
      <c r="B6980"/>
      <c r="C6980"/>
      <c r="D6980"/>
      <c r="E6980"/>
    </row>
    <row r="6981" spans="2:5" x14ac:dyDescent="0.25">
      <c r="B6981"/>
      <c r="C6981"/>
      <c r="D6981"/>
      <c r="E6981"/>
    </row>
    <row r="6982" spans="2:5" x14ac:dyDescent="0.25">
      <c r="B6982"/>
      <c r="C6982"/>
      <c r="D6982"/>
      <c r="E6982"/>
    </row>
    <row r="6983" spans="2:5" x14ac:dyDescent="0.25">
      <c r="B6983"/>
      <c r="C6983"/>
      <c r="D6983"/>
      <c r="E6983"/>
    </row>
    <row r="6984" spans="2:5" x14ac:dyDescent="0.25">
      <c r="B6984"/>
      <c r="C6984"/>
      <c r="D6984"/>
      <c r="E6984"/>
    </row>
    <row r="6985" spans="2:5" x14ac:dyDescent="0.25">
      <c r="B6985"/>
      <c r="C6985"/>
      <c r="D6985"/>
      <c r="E6985"/>
    </row>
    <row r="6986" spans="2:5" x14ac:dyDescent="0.25">
      <c r="B6986"/>
      <c r="C6986"/>
      <c r="D6986"/>
      <c r="E6986"/>
    </row>
    <row r="6987" spans="2:5" x14ac:dyDescent="0.25">
      <c r="B6987"/>
      <c r="C6987"/>
      <c r="D6987"/>
      <c r="E6987"/>
    </row>
    <row r="6988" spans="2:5" x14ac:dyDescent="0.25">
      <c r="B6988"/>
      <c r="C6988"/>
      <c r="D6988"/>
      <c r="E6988"/>
    </row>
    <row r="6989" spans="2:5" x14ac:dyDescent="0.25">
      <c r="B6989"/>
      <c r="C6989"/>
      <c r="D6989"/>
      <c r="E6989"/>
    </row>
    <row r="6990" spans="2:5" x14ac:dyDescent="0.25">
      <c r="B6990"/>
      <c r="C6990"/>
      <c r="D6990"/>
      <c r="E6990"/>
    </row>
    <row r="6991" spans="2:5" x14ac:dyDescent="0.25">
      <c r="B6991"/>
      <c r="C6991"/>
      <c r="D6991"/>
      <c r="E6991"/>
    </row>
    <row r="6992" spans="2:5" x14ac:dyDescent="0.25">
      <c r="B6992"/>
      <c r="C6992"/>
      <c r="D6992"/>
      <c r="E6992"/>
    </row>
    <row r="6993" spans="2:5" x14ac:dyDescent="0.25">
      <c r="B6993"/>
      <c r="C6993"/>
      <c r="D6993"/>
      <c r="E6993"/>
    </row>
    <row r="6994" spans="2:5" x14ac:dyDescent="0.25">
      <c r="B6994"/>
      <c r="C6994"/>
      <c r="D6994"/>
      <c r="E6994"/>
    </row>
    <row r="6995" spans="2:5" x14ac:dyDescent="0.25">
      <c r="B6995"/>
      <c r="C6995"/>
      <c r="D6995"/>
      <c r="E6995"/>
    </row>
    <row r="6996" spans="2:5" x14ac:dyDescent="0.25">
      <c r="B6996"/>
      <c r="C6996"/>
      <c r="D6996"/>
      <c r="E6996"/>
    </row>
    <row r="6997" spans="2:5" x14ac:dyDescent="0.25">
      <c r="B6997"/>
      <c r="C6997"/>
      <c r="D6997"/>
      <c r="E6997"/>
    </row>
    <row r="6998" spans="2:5" x14ac:dyDescent="0.25">
      <c r="B6998"/>
      <c r="C6998"/>
      <c r="D6998"/>
      <c r="E6998"/>
    </row>
    <row r="6999" spans="2:5" x14ac:dyDescent="0.25">
      <c r="B6999"/>
      <c r="C6999"/>
      <c r="D6999"/>
      <c r="E6999"/>
    </row>
    <row r="7000" spans="2:5" x14ac:dyDescent="0.25">
      <c r="B7000"/>
      <c r="C7000"/>
      <c r="D7000"/>
      <c r="E7000"/>
    </row>
    <row r="7001" spans="2:5" x14ac:dyDescent="0.25">
      <c r="B7001"/>
      <c r="C7001"/>
      <c r="D7001"/>
      <c r="E7001"/>
    </row>
    <row r="7002" spans="2:5" x14ac:dyDescent="0.25">
      <c r="B7002"/>
      <c r="C7002"/>
      <c r="D7002"/>
      <c r="E7002"/>
    </row>
    <row r="7003" spans="2:5" x14ac:dyDescent="0.25">
      <c r="B7003"/>
      <c r="C7003"/>
      <c r="D7003"/>
      <c r="E7003"/>
    </row>
    <row r="7004" spans="2:5" x14ac:dyDescent="0.25">
      <c r="B7004"/>
      <c r="C7004"/>
      <c r="D7004"/>
      <c r="E7004"/>
    </row>
    <row r="7005" spans="2:5" x14ac:dyDescent="0.25">
      <c r="B7005"/>
      <c r="C7005"/>
      <c r="D7005"/>
      <c r="E7005"/>
    </row>
    <row r="7006" spans="2:5" x14ac:dyDescent="0.25">
      <c r="B7006"/>
      <c r="C7006"/>
      <c r="D7006"/>
      <c r="E7006"/>
    </row>
    <row r="7007" spans="2:5" x14ac:dyDescent="0.25">
      <c r="B7007"/>
      <c r="C7007"/>
      <c r="D7007"/>
      <c r="E7007"/>
    </row>
    <row r="7008" spans="2:5" x14ac:dyDescent="0.25">
      <c r="B7008"/>
      <c r="C7008"/>
      <c r="D7008"/>
      <c r="E7008"/>
    </row>
    <row r="7009" spans="2:5" x14ac:dyDescent="0.25">
      <c r="B7009"/>
      <c r="C7009"/>
      <c r="D7009"/>
      <c r="E7009"/>
    </row>
    <row r="7010" spans="2:5" x14ac:dyDescent="0.25">
      <c r="B7010"/>
      <c r="C7010"/>
      <c r="D7010"/>
      <c r="E7010"/>
    </row>
    <row r="7011" spans="2:5" x14ac:dyDescent="0.25">
      <c r="B7011"/>
      <c r="C7011"/>
      <c r="D7011"/>
      <c r="E7011"/>
    </row>
    <row r="7012" spans="2:5" x14ac:dyDescent="0.25">
      <c r="B7012"/>
      <c r="C7012"/>
      <c r="D7012"/>
      <c r="E7012"/>
    </row>
    <row r="7013" spans="2:5" x14ac:dyDescent="0.25">
      <c r="B7013"/>
      <c r="C7013"/>
      <c r="D7013"/>
      <c r="E7013"/>
    </row>
    <row r="7014" spans="2:5" x14ac:dyDescent="0.25">
      <c r="B7014"/>
      <c r="C7014"/>
      <c r="D7014"/>
      <c r="E7014"/>
    </row>
    <row r="7015" spans="2:5" x14ac:dyDescent="0.25">
      <c r="B7015"/>
      <c r="C7015"/>
      <c r="D7015"/>
      <c r="E7015"/>
    </row>
    <row r="7016" spans="2:5" x14ac:dyDescent="0.25">
      <c r="B7016"/>
      <c r="C7016"/>
      <c r="D7016"/>
      <c r="E7016"/>
    </row>
    <row r="7017" spans="2:5" x14ac:dyDescent="0.25">
      <c r="B7017"/>
      <c r="C7017"/>
      <c r="D7017"/>
      <c r="E7017"/>
    </row>
    <row r="7018" spans="2:5" x14ac:dyDescent="0.25">
      <c r="B7018"/>
      <c r="C7018"/>
      <c r="D7018"/>
      <c r="E7018"/>
    </row>
    <row r="7019" spans="2:5" x14ac:dyDescent="0.25">
      <c r="B7019"/>
      <c r="C7019"/>
      <c r="D7019"/>
      <c r="E7019"/>
    </row>
    <row r="7020" spans="2:5" x14ac:dyDescent="0.25">
      <c r="B7020"/>
      <c r="C7020"/>
      <c r="D7020"/>
      <c r="E7020"/>
    </row>
    <row r="7021" spans="2:5" x14ac:dyDescent="0.25">
      <c r="B7021"/>
      <c r="C7021"/>
      <c r="D7021"/>
      <c r="E7021"/>
    </row>
    <row r="7022" spans="2:5" x14ac:dyDescent="0.25">
      <c r="B7022"/>
      <c r="C7022"/>
      <c r="D7022"/>
      <c r="E7022"/>
    </row>
    <row r="7023" spans="2:5" x14ac:dyDescent="0.25">
      <c r="B7023"/>
      <c r="C7023"/>
      <c r="D7023"/>
      <c r="E7023"/>
    </row>
    <row r="7024" spans="2:5" x14ac:dyDescent="0.25">
      <c r="B7024"/>
      <c r="C7024"/>
      <c r="D7024"/>
      <c r="E7024"/>
    </row>
    <row r="7025" spans="2:5" x14ac:dyDescent="0.25">
      <c r="B7025"/>
      <c r="C7025"/>
      <c r="D7025"/>
      <c r="E7025"/>
    </row>
    <row r="7026" spans="2:5" x14ac:dyDescent="0.25">
      <c r="B7026"/>
      <c r="C7026"/>
      <c r="D7026"/>
      <c r="E7026"/>
    </row>
    <row r="7027" spans="2:5" x14ac:dyDescent="0.25">
      <c r="B7027"/>
      <c r="C7027"/>
      <c r="D7027"/>
      <c r="E7027"/>
    </row>
    <row r="7028" spans="2:5" x14ac:dyDescent="0.25">
      <c r="B7028"/>
      <c r="C7028"/>
      <c r="D7028"/>
      <c r="E7028"/>
    </row>
    <row r="7029" spans="2:5" x14ac:dyDescent="0.25">
      <c r="B7029"/>
      <c r="C7029"/>
      <c r="D7029"/>
      <c r="E7029"/>
    </row>
    <row r="7030" spans="2:5" x14ac:dyDescent="0.25">
      <c r="B7030"/>
      <c r="C7030"/>
      <c r="D7030"/>
      <c r="E7030"/>
    </row>
    <row r="7031" spans="2:5" x14ac:dyDescent="0.25">
      <c r="B7031"/>
      <c r="C7031"/>
      <c r="D7031"/>
      <c r="E7031"/>
    </row>
    <row r="7032" spans="2:5" x14ac:dyDescent="0.25">
      <c r="B7032"/>
      <c r="C7032"/>
      <c r="D7032"/>
      <c r="E7032"/>
    </row>
    <row r="7033" spans="2:5" x14ac:dyDescent="0.25">
      <c r="B7033"/>
      <c r="C7033"/>
      <c r="D7033"/>
      <c r="E7033"/>
    </row>
    <row r="7034" spans="2:5" x14ac:dyDescent="0.25">
      <c r="B7034"/>
      <c r="C7034"/>
      <c r="D7034"/>
      <c r="E7034"/>
    </row>
    <row r="7035" spans="2:5" x14ac:dyDescent="0.25">
      <c r="B7035"/>
      <c r="C7035"/>
      <c r="D7035"/>
      <c r="E7035"/>
    </row>
    <row r="7036" spans="2:5" x14ac:dyDescent="0.25">
      <c r="B7036"/>
      <c r="C7036"/>
      <c r="D7036"/>
      <c r="E7036"/>
    </row>
    <row r="7037" spans="2:5" x14ac:dyDescent="0.25">
      <c r="B7037"/>
      <c r="C7037"/>
      <c r="D7037"/>
      <c r="E7037"/>
    </row>
    <row r="7038" spans="2:5" x14ac:dyDescent="0.25">
      <c r="B7038"/>
      <c r="C7038"/>
      <c r="D7038"/>
      <c r="E7038"/>
    </row>
    <row r="7039" spans="2:5" x14ac:dyDescent="0.25">
      <c r="B7039"/>
      <c r="C7039"/>
      <c r="D7039"/>
      <c r="E7039"/>
    </row>
    <row r="7040" spans="2:5" x14ac:dyDescent="0.25">
      <c r="B7040"/>
      <c r="C7040"/>
      <c r="D7040"/>
      <c r="E7040"/>
    </row>
    <row r="7041" spans="2:5" x14ac:dyDescent="0.25">
      <c r="B7041"/>
      <c r="C7041"/>
      <c r="D7041"/>
      <c r="E7041"/>
    </row>
    <row r="7042" spans="2:5" x14ac:dyDescent="0.25">
      <c r="B7042"/>
      <c r="C7042"/>
      <c r="D7042"/>
      <c r="E7042"/>
    </row>
    <row r="7043" spans="2:5" x14ac:dyDescent="0.25">
      <c r="B7043"/>
      <c r="C7043"/>
      <c r="D7043"/>
      <c r="E7043"/>
    </row>
    <row r="7044" spans="2:5" x14ac:dyDescent="0.25">
      <c r="B7044"/>
      <c r="C7044"/>
      <c r="D7044"/>
      <c r="E7044"/>
    </row>
    <row r="7045" spans="2:5" x14ac:dyDescent="0.25">
      <c r="B7045"/>
      <c r="C7045"/>
      <c r="D7045"/>
      <c r="E7045"/>
    </row>
    <row r="7046" spans="2:5" x14ac:dyDescent="0.25">
      <c r="B7046"/>
      <c r="C7046"/>
      <c r="D7046"/>
      <c r="E7046"/>
    </row>
    <row r="7047" spans="2:5" x14ac:dyDescent="0.25">
      <c r="B7047"/>
      <c r="C7047"/>
      <c r="D7047"/>
      <c r="E7047"/>
    </row>
    <row r="7048" spans="2:5" x14ac:dyDescent="0.25">
      <c r="B7048"/>
      <c r="C7048"/>
      <c r="D7048"/>
      <c r="E7048"/>
    </row>
    <row r="7049" spans="2:5" x14ac:dyDescent="0.25">
      <c r="B7049"/>
      <c r="C7049"/>
      <c r="D7049"/>
      <c r="E7049"/>
    </row>
    <row r="7050" spans="2:5" x14ac:dyDescent="0.25">
      <c r="B7050"/>
      <c r="C7050"/>
      <c r="D7050"/>
      <c r="E7050"/>
    </row>
    <row r="7051" spans="2:5" x14ac:dyDescent="0.25">
      <c r="B7051"/>
      <c r="C7051"/>
      <c r="D7051"/>
      <c r="E7051"/>
    </row>
    <row r="7052" spans="2:5" x14ac:dyDescent="0.25">
      <c r="B7052"/>
      <c r="C7052"/>
      <c r="D7052"/>
      <c r="E7052"/>
    </row>
    <row r="7053" spans="2:5" x14ac:dyDescent="0.25">
      <c r="B7053"/>
      <c r="C7053"/>
      <c r="D7053"/>
      <c r="E7053"/>
    </row>
    <row r="7054" spans="2:5" x14ac:dyDescent="0.25">
      <c r="B7054"/>
      <c r="C7054"/>
      <c r="D7054"/>
      <c r="E7054"/>
    </row>
    <row r="7055" spans="2:5" x14ac:dyDescent="0.25">
      <c r="B7055"/>
      <c r="C7055"/>
      <c r="D7055"/>
      <c r="E7055"/>
    </row>
    <row r="7056" spans="2:5" x14ac:dyDescent="0.25">
      <c r="B7056"/>
      <c r="C7056"/>
      <c r="D7056"/>
      <c r="E7056"/>
    </row>
    <row r="7057" spans="2:5" x14ac:dyDescent="0.25">
      <c r="B7057"/>
      <c r="C7057"/>
      <c r="D7057"/>
      <c r="E7057"/>
    </row>
    <row r="7058" spans="2:5" x14ac:dyDescent="0.25">
      <c r="B7058"/>
      <c r="C7058"/>
      <c r="D7058"/>
      <c r="E7058"/>
    </row>
    <row r="7059" spans="2:5" x14ac:dyDescent="0.25">
      <c r="B7059"/>
      <c r="C7059"/>
      <c r="D7059"/>
      <c r="E7059"/>
    </row>
    <row r="7060" spans="2:5" x14ac:dyDescent="0.25">
      <c r="B7060"/>
      <c r="C7060"/>
      <c r="D7060"/>
      <c r="E7060"/>
    </row>
    <row r="7061" spans="2:5" x14ac:dyDescent="0.25">
      <c r="B7061"/>
      <c r="C7061"/>
      <c r="D7061"/>
      <c r="E7061"/>
    </row>
    <row r="7062" spans="2:5" x14ac:dyDescent="0.25">
      <c r="B7062"/>
      <c r="C7062"/>
      <c r="D7062"/>
      <c r="E7062"/>
    </row>
    <row r="7063" spans="2:5" x14ac:dyDescent="0.25">
      <c r="B7063"/>
      <c r="C7063"/>
      <c r="D7063"/>
      <c r="E7063"/>
    </row>
    <row r="7064" spans="2:5" x14ac:dyDescent="0.25">
      <c r="B7064"/>
      <c r="C7064"/>
      <c r="D7064"/>
      <c r="E7064"/>
    </row>
    <row r="7065" spans="2:5" x14ac:dyDescent="0.25">
      <c r="B7065"/>
      <c r="C7065"/>
      <c r="D7065"/>
      <c r="E7065"/>
    </row>
    <row r="7066" spans="2:5" x14ac:dyDescent="0.25">
      <c r="B7066"/>
      <c r="C7066"/>
      <c r="D7066"/>
      <c r="E7066"/>
    </row>
    <row r="7067" spans="2:5" x14ac:dyDescent="0.25">
      <c r="B7067"/>
      <c r="C7067"/>
      <c r="D7067"/>
      <c r="E7067"/>
    </row>
    <row r="7068" spans="2:5" x14ac:dyDescent="0.25">
      <c r="B7068"/>
      <c r="C7068"/>
      <c r="D7068"/>
      <c r="E7068"/>
    </row>
    <row r="7069" spans="2:5" x14ac:dyDescent="0.25">
      <c r="B7069"/>
      <c r="C7069"/>
      <c r="D7069"/>
      <c r="E7069"/>
    </row>
    <row r="7070" spans="2:5" x14ac:dyDescent="0.25">
      <c r="B7070"/>
      <c r="C7070"/>
      <c r="D7070"/>
      <c r="E7070"/>
    </row>
    <row r="7071" spans="2:5" x14ac:dyDescent="0.25">
      <c r="B7071"/>
      <c r="C7071"/>
      <c r="D7071"/>
      <c r="E7071"/>
    </row>
    <row r="7072" spans="2:5" x14ac:dyDescent="0.25">
      <c r="B7072"/>
      <c r="C7072"/>
      <c r="D7072"/>
      <c r="E7072"/>
    </row>
    <row r="7073" spans="2:5" x14ac:dyDescent="0.25">
      <c r="B7073"/>
      <c r="C7073"/>
      <c r="D7073"/>
      <c r="E7073"/>
    </row>
    <row r="7074" spans="2:5" x14ac:dyDescent="0.25">
      <c r="B7074"/>
      <c r="C7074"/>
      <c r="D7074"/>
      <c r="E7074"/>
    </row>
    <row r="7075" spans="2:5" x14ac:dyDescent="0.25">
      <c r="B7075"/>
      <c r="C7075"/>
      <c r="D7075"/>
      <c r="E7075"/>
    </row>
    <row r="7076" spans="2:5" x14ac:dyDescent="0.25">
      <c r="B7076"/>
      <c r="C7076"/>
      <c r="D7076"/>
      <c r="E7076"/>
    </row>
    <row r="7077" spans="2:5" x14ac:dyDescent="0.25">
      <c r="B7077"/>
      <c r="C7077"/>
      <c r="D7077"/>
      <c r="E7077"/>
    </row>
    <row r="7078" spans="2:5" x14ac:dyDescent="0.25">
      <c r="B7078"/>
      <c r="C7078"/>
      <c r="D7078"/>
      <c r="E7078"/>
    </row>
    <row r="7079" spans="2:5" x14ac:dyDescent="0.25">
      <c r="B7079"/>
      <c r="C7079"/>
      <c r="D7079"/>
      <c r="E7079"/>
    </row>
    <row r="7080" spans="2:5" x14ac:dyDescent="0.25">
      <c r="B7080"/>
      <c r="C7080"/>
      <c r="D7080"/>
      <c r="E7080"/>
    </row>
    <row r="7081" spans="2:5" x14ac:dyDescent="0.25">
      <c r="B7081"/>
      <c r="C7081"/>
      <c r="D7081"/>
      <c r="E7081"/>
    </row>
    <row r="7082" spans="2:5" x14ac:dyDescent="0.25">
      <c r="B7082"/>
      <c r="C7082"/>
      <c r="D7082"/>
      <c r="E7082"/>
    </row>
    <row r="7083" spans="2:5" x14ac:dyDescent="0.25">
      <c r="B7083"/>
      <c r="C7083"/>
      <c r="D7083"/>
      <c r="E7083"/>
    </row>
    <row r="7084" spans="2:5" x14ac:dyDescent="0.25">
      <c r="B7084"/>
      <c r="C7084"/>
      <c r="D7084"/>
      <c r="E7084"/>
    </row>
    <row r="7085" spans="2:5" x14ac:dyDescent="0.25">
      <c r="B7085"/>
      <c r="C7085"/>
      <c r="D7085"/>
      <c r="E7085"/>
    </row>
    <row r="7086" spans="2:5" x14ac:dyDescent="0.25">
      <c r="B7086"/>
      <c r="C7086"/>
      <c r="D7086"/>
      <c r="E7086"/>
    </row>
    <row r="7087" spans="2:5" x14ac:dyDescent="0.25">
      <c r="B7087"/>
      <c r="C7087"/>
      <c r="D7087"/>
      <c r="E7087"/>
    </row>
    <row r="7088" spans="2:5" x14ac:dyDescent="0.25">
      <c r="B7088"/>
      <c r="C7088"/>
      <c r="D7088"/>
      <c r="E7088"/>
    </row>
    <row r="7089" spans="2:5" x14ac:dyDescent="0.25">
      <c r="B7089"/>
      <c r="C7089"/>
      <c r="D7089"/>
      <c r="E7089"/>
    </row>
    <row r="7090" spans="2:5" x14ac:dyDescent="0.25">
      <c r="B7090"/>
      <c r="C7090"/>
      <c r="D7090"/>
      <c r="E7090"/>
    </row>
    <row r="7091" spans="2:5" x14ac:dyDescent="0.25">
      <c r="B7091"/>
      <c r="C7091"/>
      <c r="D7091"/>
      <c r="E7091"/>
    </row>
    <row r="7092" spans="2:5" x14ac:dyDescent="0.25">
      <c r="B7092"/>
      <c r="C7092"/>
      <c r="D7092"/>
      <c r="E7092"/>
    </row>
    <row r="7093" spans="2:5" x14ac:dyDescent="0.25">
      <c r="B7093"/>
      <c r="C7093"/>
      <c r="D7093"/>
      <c r="E7093"/>
    </row>
    <row r="7094" spans="2:5" x14ac:dyDescent="0.25">
      <c r="B7094"/>
      <c r="C7094"/>
      <c r="D7094"/>
      <c r="E7094"/>
    </row>
    <row r="7095" spans="2:5" x14ac:dyDescent="0.25">
      <c r="B7095"/>
      <c r="C7095"/>
      <c r="D7095"/>
      <c r="E7095"/>
    </row>
    <row r="7096" spans="2:5" x14ac:dyDescent="0.25">
      <c r="B7096"/>
      <c r="C7096"/>
      <c r="D7096"/>
      <c r="E7096"/>
    </row>
    <row r="7097" spans="2:5" x14ac:dyDescent="0.25">
      <c r="B7097"/>
      <c r="C7097"/>
      <c r="D7097"/>
      <c r="E7097"/>
    </row>
    <row r="7098" spans="2:5" x14ac:dyDescent="0.25">
      <c r="B7098"/>
      <c r="C7098"/>
      <c r="D7098"/>
      <c r="E7098"/>
    </row>
    <row r="7099" spans="2:5" x14ac:dyDescent="0.25">
      <c r="B7099"/>
      <c r="C7099"/>
      <c r="D7099"/>
      <c r="E7099"/>
    </row>
    <row r="7100" spans="2:5" x14ac:dyDescent="0.25">
      <c r="B7100"/>
      <c r="C7100"/>
      <c r="D7100"/>
      <c r="E7100"/>
    </row>
    <row r="7101" spans="2:5" x14ac:dyDescent="0.25">
      <c r="B7101"/>
      <c r="C7101"/>
      <c r="D7101"/>
      <c r="E7101"/>
    </row>
    <row r="7102" spans="2:5" x14ac:dyDescent="0.25">
      <c r="B7102"/>
      <c r="C7102"/>
      <c r="D7102"/>
      <c r="E7102"/>
    </row>
    <row r="7103" spans="2:5" x14ac:dyDescent="0.25">
      <c r="B7103"/>
      <c r="C7103"/>
      <c r="D7103"/>
      <c r="E7103"/>
    </row>
    <row r="7104" spans="2:5" x14ac:dyDescent="0.25">
      <c r="B7104"/>
      <c r="C7104"/>
      <c r="D7104"/>
      <c r="E7104"/>
    </row>
    <row r="7105" spans="2:5" x14ac:dyDescent="0.25">
      <c r="B7105"/>
      <c r="C7105"/>
      <c r="D7105"/>
      <c r="E7105"/>
    </row>
    <row r="7106" spans="2:5" x14ac:dyDescent="0.25">
      <c r="B7106"/>
      <c r="C7106"/>
      <c r="D7106"/>
      <c r="E7106"/>
    </row>
    <row r="7107" spans="2:5" x14ac:dyDescent="0.25">
      <c r="B7107"/>
      <c r="C7107"/>
      <c r="D7107"/>
      <c r="E7107"/>
    </row>
    <row r="7108" spans="2:5" x14ac:dyDescent="0.25">
      <c r="B7108"/>
      <c r="C7108"/>
      <c r="D7108"/>
      <c r="E7108"/>
    </row>
    <row r="7109" spans="2:5" x14ac:dyDescent="0.25">
      <c r="B7109"/>
      <c r="C7109"/>
      <c r="D7109"/>
      <c r="E7109"/>
    </row>
    <row r="7110" spans="2:5" x14ac:dyDescent="0.25">
      <c r="B7110"/>
      <c r="C7110"/>
      <c r="D7110"/>
      <c r="E7110"/>
    </row>
    <row r="7111" spans="2:5" x14ac:dyDescent="0.25">
      <c r="B7111"/>
      <c r="C7111"/>
      <c r="D7111"/>
      <c r="E7111"/>
    </row>
    <row r="7112" spans="2:5" x14ac:dyDescent="0.25">
      <c r="B7112"/>
      <c r="C7112"/>
      <c r="D7112"/>
      <c r="E7112"/>
    </row>
    <row r="7113" spans="2:5" x14ac:dyDescent="0.25">
      <c r="B7113"/>
      <c r="C7113"/>
      <c r="D7113"/>
      <c r="E7113"/>
    </row>
    <row r="7114" spans="2:5" x14ac:dyDescent="0.25">
      <c r="B7114"/>
      <c r="C7114"/>
      <c r="D7114"/>
      <c r="E7114"/>
    </row>
    <row r="7115" spans="2:5" x14ac:dyDescent="0.25">
      <c r="B7115"/>
      <c r="C7115"/>
      <c r="D7115"/>
      <c r="E7115"/>
    </row>
    <row r="7116" spans="2:5" x14ac:dyDescent="0.25">
      <c r="B7116"/>
      <c r="C7116"/>
      <c r="D7116"/>
      <c r="E7116"/>
    </row>
    <row r="7117" spans="2:5" x14ac:dyDescent="0.25">
      <c r="B7117"/>
      <c r="C7117"/>
      <c r="D7117"/>
      <c r="E7117"/>
    </row>
    <row r="7118" spans="2:5" x14ac:dyDescent="0.25">
      <c r="B7118"/>
      <c r="C7118"/>
      <c r="D7118"/>
      <c r="E7118"/>
    </row>
    <row r="7119" spans="2:5" x14ac:dyDescent="0.25">
      <c r="B7119"/>
      <c r="C7119"/>
      <c r="D7119"/>
      <c r="E7119"/>
    </row>
    <row r="7120" spans="2:5" x14ac:dyDescent="0.25">
      <c r="B7120"/>
      <c r="C7120"/>
      <c r="D7120"/>
      <c r="E7120"/>
    </row>
    <row r="7121" spans="2:5" x14ac:dyDescent="0.25">
      <c r="B7121"/>
      <c r="C7121"/>
      <c r="D7121"/>
      <c r="E7121"/>
    </row>
    <row r="7122" spans="2:5" x14ac:dyDescent="0.25">
      <c r="B7122"/>
      <c r="C7122"/>
      <c r="D7122"/>
      <c r="E7122"/>
    </row>
    <row r="7123" spans="2:5" x14ac:dyDescent="0.25">
      <c r="B7123"/>
      <c r="C7123"/>
      <c r="D7123"/>
      <c r="E7123"/>
    </row>
    <row r="7124" spans="2:5" x14ac:dyDescent="0.25">
      <c r="B7124"/>
      <c r="C7124"/>
      <c r="D7124"/>
      <c r="E7124"/>
    </row>
    <row r="7125" spans="2:5" x14ac:dyDescent="0.25">
      <c r="B7125"/>
      <c r="C7125"/>
      <c r="D7125"/>
      <c r="E7125"/>
    </row>
    <row r="7126" spans="2:5" x14ac:dyDescent="0.25">
      <c r="B7126"/>
      <c r="C7126"/>
      <c r="D7126"/>
      <c r="E7126"/>
    </row>
    <row r="7127" spans="2:5" x14ac:dyDescent="0.25">
      <c r="B7127"/>
      <c r="C7127"/>
      <c r="D7127"/>
      <c r="E7127"/>
    </row>
    <row r="7128" spans="2:5" x14ac:dyDescent="0.25">
      <c r="B7128"/>
      <c r="C7128"/>
      <c r="D7128"/>
      <c r="E7128"/>
    </row>
    <row r="7129" spans="2:5" x14ac:dyDescent="0.25">
      <c r="B7129"/>
      <c r="C7129"/>
      <c r="D7129"/>
      <c r="E7129"/>
    </row>
    <row r="7130" spans="2:5" x14ac:dyDescent="0.25">
      <c r="B7130"/>
      <c r="C7130"/>
      <c r="D7130"/>
      <c r="E7130"/>
    </row>
    <row r="7131" spans="2:5" x14ac:dyDescent="0.25">
      <c r="B7131"/>
      <c r="C7131"/>
      <c r="D7131"/>
      <c r="E7131"/>
    </row>
    <row r="7132" spans="2:5" x14ac:dyDescent="0.25">
      <c r="B7132"/>
      <c r="C7132"/>
      <c r="D7132"/>
      <c r="E7132"/>
    </row>
    <row r="7133" spans="2:5" x14ac:dyDescent="0.25">
      <c r="B7133"/>
      <c r="C7133"/>
      <c r="D7133"/>
      <c r="E7133"/>
    </row>
    <row r="7134" spans="2:5" x14ac:dyDescent="0.25">
      <c r="B7134"/>
      <c r="C7134"/>
      <c r="D7134"/>
      <c r="E7134"/>
    </row>
    <row r="7135" spans="2:5" x14ac:dyDescent="0.25">
      <c r="B7135"/>
      <c r="C7135"/>
      <c r="D7135"/>
      <c r="E7135"/>
    </row>
    <row r="7136" spans="2:5" x14ac:dyDescent="0.25">
      <c r="B7136"/>
      <c r="C7136"/>
      <c r="D7136"/>
      <c r="E7136"/>
    </row>
    <row r="7137" spans="2:5" x14ac:dyDescent="0.25">
      <c r="B7137"/>
      <c r="C7137"/>
      <c r="D7137"/>
      <c r="E7137"/>
    </row>
    <row r="7138" spans="2:5" x14ac:dyDescent="0.25">
      <c r="B7138"/>
      <c r="C7138"/>
      <c r="D7138"/>
      <c r="E7138"/>
    </row>
    <row r="7139" spans="2:5" x14ac:dyDescent="0.25">
      <c r="B7139"/>
      <c r="C7139"/>
      <c r="D7139"/>
      <c r="E7139"/>
    </row>
    <row r="7140" spans="2:5" x14ac:dyDescent="0.25">
      <c r="B7140"/>
      <c r="C7140"/>
      <c r="D7140"/>
      <c r="E7140"/>
    </row>
    <row r="7141" spans="2:5" x14ac:dyDescent="0.25">
      <c r="B7141"/>
      <c r="C7141"/>
      <c r="D7141"/>
      <c r="E7141"/>
    </row>
    <row r="7142" spans="2:5" x14ac:dyDescent="0.25">
      <c r="B7142"/>
      <c r="C7142"/>
      <c r="D7142"/>
      <c r="E7142"/>
    </row>
    <row r="7143" spans="2:5" x14ac:dyDescent="0.25">
      <c r="B7143"/>
      <c r="C7143"/>
      <c r="D7143"/>
      <c r="E7143"/>
    </row>
    <row r="7144" spans="2:5" x14ac:dyDescent="0.25">
      <c r="B7144"/>
      <c r="C7144"/>
      <c r="D7144"/>
      <c r="E7144"/>
    </row>
    <row r="7145" spans="2:5" x14ac:dyDescent="0.25">
      <c r="B7145"/>
      <c r="C7145"/>
      <c r="D7145"/>
      <c r="E7145"/>
    </row>
    <row r="7146" spans="2:5" x14ac:dyDescent="0.25">
      <c r="B7146"/>
      <c r="C7146"/>
      <c r="D7146"/>
      <c r="E7146"/>
    </row>
    <row r="7147" spans="2:5" x14ac:dyDescent="0.25">
      <c r="B7147"/>
      <c r="C7147"/>
      <c r="D7147"/>
      <c r="E7147"/>
    </row>
    <row r="7148" spans="2:5" x14ac:dyDescent="0.25">
      <c r="B7148"/>
      <c r="C7148"/>
      <c r="D7148"/>
      <c r="E7148"/>
    </row>
    <row r="7149" spans="2:5" x14ac:dyDescent="0.25">
      <c r="B7149"/>
      <c r="C7149"/>
      <c r="D7149"/>
      <c r="E7149"/>
    </row>
    <row r="7150" spans="2:5" x14ac:dyDescent="0.25">
      <c r="B7150"/>
      <c r="C7150"/>
      <c r="D7150"/>
      <c r="E7150"/>
    </row>
    <row r="7151" spans="2:5" x14ac:dyDescent="0.25">
      <c r="B7151"/>
      <c r="C7151"/>
      <c r="D7151"/>
      <c r="E7151"/>
    </row>
    <row r="7152" spans="2:5" x14ac:dyDescent="0.25">
      <c r="B7152"/>
      <c r="C7152"/>
      <c r="D7152"/>
      <c r="E7152"/>
    </row>
    <row r="7153" spans="2:5" x14ac:dyDescent="0.25">
      <c r="B7153"/>
      <c r="C7153"/>
      <c r="D7153"/>
      <c r="E7153"/>
    </row>
    <row r="7154" spans="2:5" x14ac:dyDescent="0.25">
      <c r="B7154"/>
      <c r="C7154"/>
      <c r="D7154"/>
      <c r="E7154"/>
    </row>
    <row r="7155" spans="2:5" x14ac:dyDescent="0.25">
      <c r="B7155"/>
      <c r="C7155"/>
      <c r="D7155"/>
      <c r="E7155"/>
    </row>
    <row r="7156" spans="2:5" x14ac:dyDescent="0.25">
      <c r="B7156"/>
      <c r="C7156"/>
      <c r="D7156"/>
      <c r="E7156"/>
    </row>
    <row r="7157" spans="2:5" x14ac:dyDescent="0.25">
      <c r="B7157"/>
      <c r="C7157"/>
      <c r="D7157"/>
      <c r="E7157"/>
    </row>
    <row r="7158" spans="2:5" x14ac:dyDescent="0.25">
      <c r="B7158"/>
      <c r="C7158"/>
      <c r="D7158"/>
      <c r="E7158"/>
    </row>
    <row r="7159" spans="2:5" x14ac:dyDescent="0.25">
      <c r="B7159"/>
      <c r="C7159"/>
      <c r="D7159"/>
      <c r="E7159"/>
    </row>
    <row r="7160" spans="2:5" x14ac:dyDescent="0.25">
      <c r="B7160"/>
      <c r="C7160"/>
      <c r="D7160"/>
      <c r="E7160"/>
    </row>
    <row r="7161" spans="2:5" x14ac:dyDescent="0.25">
      <c r="B7161"/>
      <c r="C7161"/>
      <c r="D7161"/>
      <c r="E7161"/>
    </row>
    <row r="7162" spans="2:5" x14ac:dyDescent="0.25">
      <c r="B7162"/>
      <c r="C7162"/>
      <c r="D7162"/>
      <c r="E7162"/>
    </row>
    <row r="7163" spans="2:5" x14ac:dyDescent="0.25">
      <c r="B7163"/>
      <c r="C7163"/>
      <c r="D7163"/>
      <c r="E7163"/>
    </row>
    <row r="7164" spans="2:5" x14ac:dyDescent="0.25">
      <c r="B7164"/>
      <c r="C7164"/>
      <c r="D7164"/>
      <c r="E7164"/>
    </row>
    <row r="7165" spans="2:5" x14ac:dyDescent="0.25">
      <c r="B7165"/>
      <c r="C7165"/>
      <c r="D7165"/>
      <c r="E7165"/>
    </row>
    <row r="7166" spans="2:5" x14ac:dyDescent="0.25">
      <c r="B7166"/>
      <c r="C7166"/>
      <c r="D7166"/>
      <c r="E7166"/>
    </row>
    <row r="7167" spans="2:5" x14ac:dyDescent="0.25">
      <c r="B7167"/>
      <c r="C7167"/>
      <c r="D7167"/>
      <c r="E7167"/>
    </row>
    <row r="7168" spans="2:5" x14ac:dyDescent="0.25">
      <c r="B7168"/>
      <c r="C7168"/>
      <c r="D7168"/>
      <c r="E7168"/>
    </row>
    <row r="7169" spans="2:5" x14ac:dyDescent="0.25">
      <c r="B7169"/>
      <c r="C7169"/>
      <c r="D7169"/>
      <c r="E7169"/>
    </row>
    <row r="7170" spans="2:5" x14ac:dyDescent="0.25">
      <c r="B7170"/>
      <c r="C7170"/>
      <c r="D7170"/>
      <c r="E7170"/>
    </row>
    <row r="7171" spans="2:5" x14ac:dyDescent="0.25">
      <c r="B7171"/>
      <c r="C7171"/>
      <c r="D7171"/>
      <c r="E7171"/>
    </row>
    <row r="7172" spans="2:5" x14ac:dyDescent="0.25">
      <c r="B7172"/>
      <c r="C7172"/>
      <c r="D7172"/>
      <c r="E7172"/>
    </row>
    <row r="7173" spans="2:5" x14ac:dyDescent="0.25">
      <c r="B7173"/>
      <c r="C7173"/>
      <c r="D7173"/>
      <c r="E7173"/>
    </row>
    <row r="7174" spans="2:5" x14ac:dyDescent="0.25">
      <c r="B7174"/>
      <c r="C7174"/>
      <c r="D7174"/>
      <c r="E7174"/>
    </row>
    <row r="7175" spans="2:5" x14ac:dyDescent="0.25">
      <c r="B7175"/>
      <c r="C7175"/>
      <c r="D7175"/>
      <c r="E7175"/>
    </row>
    <row r="7176" spans="2:5" x14ac:dyDescent="0.25">
      <c r="B7176"/>
      <c r="C7176"/>
      <c r="D7176"/>
      <c r="E7176"/>
    </row>
    <row r="7177" spans="2:5" x14ac:dyDescent="0.25">
      <c r="B7177"/>
      <c r="C7177"/>
      <c r="D7177"/>
      <c r="E7177"/>
    </row>
    <row r="7178" spans="2:5" x14ac:dyDescent="0.25">
      <c r="B7178"/>
      <c r="C7178"/>
      <c r="D7178"/>
      <c r="E7178"/>
    </row>
    <row r="7179" spans="2:5" x14ac:dyDescent="0.25">
      <c r="B7179"/>
      <c r="C7179"/>
      <c r="D7179"/>
      <c r="E7179"/>
    </row>
    <row r="7180" spans="2:5" x14ac:dyDescent="0.25">
      <c r="B7180"/>
      <c r="C7180"/>
      <c r="D7180"/>
      <c r="E7180"/>
    </row>
    <row r="7181" spans="2:5" x14ac:dyDescent="0.25">
      <c r="B7181"/>
      <c r="C7181"/>
      <c r="D7181"/>
      <c r="E7181"/>
    </row>
    <row r="7182" spans="2:5" x14ac:dyDescent="0.25">
      <c r="B7182"/>
      <c r="C7182"/>
      <c r="D7182"/>
      <c r="E7182"/>
    </row>
    <row r="7183" spans="2:5" x14ac:dyDescent="0.25">
      <c r="B7183"/>
      <c r="C7183"/>
      <c r="D7183"/>
      <c r="E7183"/>
    </row>
    <row r="7184" spans="2:5" x14ac:dyDescent="0.25">
      <c r="B7184"/>
      <c r="C7184"/>
      <c r="D7184"/>
      <c r="E7184"/>
    </row>
    <row r="7185" spans="2:5" x14ac:dyDescent="0.25">
      <c r="B7185"/>
      <c r="C7185"/>
      <c r="D7185"/>
      <c r="E7185"/>
    </row>
    <row r="7186" spans="2:5" x14ac:dyDescent="0.25">
      <c r="B7186"/>
      <c r="C7186"/>
      <c r="D7186"/>
      <c r="E7186"/>
    </row>
    <row r="7187" spans="2:5" x14ac:dyDescent="0.25">
      <c r="B7187"/>
      <c r="C7187"/>
      <c r="D7187"/>
      <c r="E7187"/>
    </row>
    <row r="7188" spans="2:5" x14ac:dyDescent="0.25">
      <c r="B7188"/>
      <c r="C7188"/>
      <c r="D7188"/>
      <c r="E7188"/>
    </row>
    <row r="7189" spans="2:5" x14ac:dyDescent="0.25">
      <c r="B7189"/>
      <c r="C7189"/>
      <c r="D7189"/>
      <c r="E7189"/>
    </row>
    <row r="7190" spans="2:5" x14ac:dyDescent="0.25">
      <c r="B7190"/>
      <c r="C7190"/>
      <c r="D7190"/>
      <c r="E7190"/>
    </row>
    <row r="7191" spans="2:5" x14ac:dyDescent="0.25">
      <c r="B7191"/>
      <c r="C7191"/>
      <c r="D7191"/>
      <c r="E7191"/>
    </row>
    <row r="7192" spans="2:5" x14ac:dyDescent="0.25">
      <c r="B7192"/>
      <c r="C7192"/>
      <c r="D7192"/>
      <c r="E7192"/>
    </row>
    <row r="7193" spans="2:5" x14ac:dyDescent="0.25">
      <c r="B7193"/>
      <c r="C7193"/>
      <c r="D7193"/>
      <c r="E7193"/>
    </row>
    <row r="7194" spans="2:5" x14ac:dyDescent="0.25">
      <c r="B7194"/>
      <c r="C7194"/>
      <c r="D7194"/>
      <c r="E7194"/>
    </row>
    <row r="7195" spans="2:5" x14ac:dyDescent="0.25">
      <c r="B7195"/>
      <c r="C7195"/>
      <c r="D7195"/>
      <c r="E7195"/>
    </row>
    <row r="7196" spans="2:5" x14ac:dyDescent="0.25">
      <c r="B7196"/>
      <c r="C7196"/>
      <c r="D7196"/>
      <c r="E7196"/>
    </row>
    <row r="7197" spans="2:5" x14ac:dyDescent="0.25">
      <c r="B7197"/>
      <c r="C7197"/>
      <c r="D7197"/>
      <c r="E7197"/>
    </row>
    <row r="7198" spans="2:5" x14ac:dyDescent="0.25">
      <c r="B7198"/>
      <c r="C7198"/>
      <c r="D7198"/>
      <c r="E7198"/>
    </row>
    <row r="7199" spans="2:5" x14ac:dyDescent="0.25">
      <c r="B7199"/>
      <c r="C7199"/>
      <c r="D7199"/>
      <c r="E7199"/>
    </row>
    <row r="7200" spans="2:5" x14ac:dyDescent="0.25">
      <c r="B7200"/>
      <c r="C7200"/>
      <c r="D7200"/>
      <c r="E7200"/>
    </row>
    <row r="7201" spans="2:5" x14ac:dyDescent="0.25">
      <c r="B7201"/>
      <c r="C7201"/>
      <c r="D7201"/>
      <c r="E7201"/>
    </row>
    <row r="7202" spans="2:5" x14ac:dyDescent="0.25">
      <c r="B7202"/>
      <c r="C7202"/>
      <c r="D7202"/>
      <c r="E7202"/>
    </row>
    <row r="7203" spans="2:5" x14ac:dyDescent="0.25">
      <c r="B7203"/>
      <c r="C7203"/>
      <c r="D7203"/>
      <c r="E7203"/>
    </row>
    <row r="7204" spans="2:5" x14ac:dyDescent="0.25">
      <c r="B7204"/>
      <c r="C7204"/>
      <c r="D7204"/>
      <c r="E7204"/>
    </row>
    <row r="7205" spans="2:5" x14ac:dyDescent="0.25">
      <c r="B7205"/>
      <c r="C7205"/>
      <c r="D7205"/>
      <c r="E7205"/>
    </row>
    <row r="7206" spans="2:5" x14ac:dyDescent="0.25">
      <c r="B7206"/>
      <c r="C7206"/>
      <c r="D7206"/>
      <c r="E7206"/>
    </row>
    <row r="7207" spans="2:5" x14ac:dyDescent="0.25">
      <c r="B7207"/>
      <c r="C7207"/>
      <c r="D7207"/>
      <c r="E7207"/>
    </row>
    <row r="7208" spans="2:5" x14ac:dyDescent="0.25">
      <c r="B7208"/>
      <c r="C7208"/>
      <c r="D7208"/>
      <c r="E7208"/>
    </row>
    <row r="7209" spans="2:5" x14ac:dyDescent="0.25">
      <c r="B7209"/>
      <c r="C7209"/>
      <c r="D7209"/>
      <c r="E7209"/>
    </row>
    <row r="7210" spans="2:5" x14ac:dyDescent="0.25">
      <c r="B7210"/>
      <c r="C7210"/>
      <c r="D7210"/>
      <c r="E7210"/>
    </row>
    <row r="7211" spans="2:5" x14ac:dyDescent="0.25">
      <c r="B7211"/>
      <c r="C7211"/>
      <c r="D7211"/>
      <c r="E7211"/>
    </row>
    <row r="7212" spans="2:5" x14ac:dyDescent="0.25">
      <c r="B7212"/>
      <c r="C7212"/>
      <c r="D7212"/>
      <c r="E7212"/>
    </row>
    <row r="7213" spans="2:5" x14ac:dyDescent="0.25">
      <c r="B7213"/>
      <c r="C7213"/>
      <c r="D7213"/>
      <c r="E7213"/>
    </row>
    <row r="7214" spans="2:5" x14ac:dyDescent="0.25">
      <c r="B7214"/>
      <c r="C7214"/>
      <c r="D7214"/>
      <c r="E7214"/>
    </row>
    <row r="7215" spans="2:5" x14ac:dyDescent="0.25">
      <c r="B7215"/>
      <c r="C7215"/>
      <c r="D7215"/>
      <c r="E7215"/>
    </row>
    <row r="7216" spans="2:5" x14ac:dyDescent="0.25">
      <c r="B7216"/>
      <c r="C7216"/>
      <c r="D7216"/>
      <c r="E7216"/>
    </row>
    <row r="7217" spans="2:5" x14ac:dyDescent="0.25">
      <c r="B7217"/>
      <c r="C7217"/>
      <c r="D7217"/>
      <c r="E7217"/>
    </row>
    <row r="7218" spans="2:5" x14ac:dyDescent="0.25">
      <c r="B7218"/>
      <c r="C7218"/>
      <c r="D7218"/>
      <c r="E7218"/>
    </row>
    <row r="7219" spans="2:5" x14ac:dyDescent="0.25">
      <c r="B7219"/>
      <c r="C7219"/>
      <c r="D7219"/>
      <c r="E7219"/>
    </row>
    <row r="7220" spans="2:5" x14ac:dyDescent="0.25">
      <c r="B7220"/>
      <c r="C7220"/>
      <c r="D7220"/>
      <c r="E7220"/>
    </row>
    <row r="7221" spans="2:5" x14ac:dyDescent="0.25">
      <c r="B7221"/>
      <c r="C7221"/>
      <c r="D7221"/>
      <c r="E7221"/>
    </row>
    <row r="7222" spans="2:5" x14ac:dyDescent="0.25">
      <c r="B7222"/>
      <c r="C7222"/>
      <c r="D7222"/>
      <c r="E7222"/>
    </row>
    <row r="7223" spans="2:5" x14ac:dyDescent="0.25">
      <c r="B7223"/>
      <c r="C7223"/>
      <c r="D7223"/>
      <c r="E7223"/>
    </row>
    <row r="7224" spans="2:5" x14ac:dyDescent="0.25">
      <c r="B7224"/>
      <c r="C7224"/>
      <c r="D7224"/>
      <c r="E7224"/>
    </row>
    <row r="7225" spans="2:5" x14ac:dyDescent="0.25">
      <c r="B7225"/>
      <c r="C7225"/>
      <c r="D7225"/>
      <c r="E7225"/>
    </row>
    <row r="7226" spans="2:5" x14ac:dyDescent="0.25">
      <c r="B7226"/>
      <c r="C7226"/>
      <c r="D7226"/>
      <c r="E7226"/>
    </row>
    <row r="7227" spans="2:5" x14ac:dyDescent="0.25">
      <c r="B7227"/>
      <c r="C7227"/>
      <c r="D7227"/>
      <c r="E7227"/>
    </row>
    <row r="7228" spans="2:5" x14ac:dyDescent="0.25">
      <c r="B7228"/>
      <c r="C7228"/>
      <c r="D7228"/>
      <c r="E7228"/>
    </row>
    <row r="7229" spans="2:5" x14ac:dyDescent="0.25">
      <c r="B7229"/>
      <c r="C7229"/>
      <c r="D7229"/>
      <c r="E7229"/>
    </row>
    <row r="7230" spans="2:5" x14ac:dyDescent="0.25">
      <c r="B7230"/>
      <c r="C7230"/>
      <c r="D7230"/>
      <c r="E7230"/>
    </row>
    <row r="7231" spans="2:5" x14ac:dyDescent="0.25">
      <c r="B7231"/>
      <c r="C7231"/>
      <c r="D7231"/>
      <c r="E7231"/>
    </row>
    <row r="7232" spans="2:5" x14ac:dyDescent="0.25">
      <c r="B7232"/>
      <c r="C7232"/>
      <c r="D7232"/>
      <c r="E7232"/>
    </row>
    <row r="7233" spans="2:5" x14ac:dyDescent="0.25">
      <c r="B7233"/>
      <c r="C7233"/>
      <c r="D7233"/>
      <c r="E7233"/>
    </row>
    <row r="7234" spans="2:5" x14ac:dyDescent="0.25">
      <c r="B7234"/>
      <c r="C7234"/>
      <c r="D7234"/>
      <c r="E7234"/>
    </row>
    <row r="7235" spans="2:5" x14ac:dyDescent="0.25">
      <c r="B7235"/>
      <c r="C7235"/>
      <c r="D7235"/>
      <c r="E7235"/>
    </row>
    <row r="7236" spans="2:5" x14ac:dyDescent="0.25">
      <c r="B7236"/>
      <c r="C7236"/>
      <c r="D7236"/>
      <c r="E7236"/>
    </row>
    <row r="7237" spans="2:5" x14ac:dyDescent="0.25">
      <c r="B7237"/>
      <c r="C7237"/>
      <c r="D7237"/>
      <c r="E7237"/>
    </row>
    <row r="7238" spans="2:5" x14ac:dyDescent="0.25">
      <c r="B7238"/>
      <c r="C7238"/>
      <c r="D7238"/>
      <c r="E7238"/>
    </row>
    <row r="7239" spans="2:5" x14ac:dyDescent="0.25">
      <c r="B7239"/>
      <c r="C7239"/>
      <c r="D7239"/>
      <c r="E7239"/>
    </row>
    <row r="7240" spans="2:5" x14ac:dyDescent="0.25">
      <c r="B7240"/>
      <c r="C7240"/>
      <c r="D7240"/>
      <c r="E7240"/>
    </row>
    <row r="7241" spans="2:5" x14ac:dyDescent="0.25">
      <c r="B7241"/>
      <c r="C7241"/>
      <c r="D7241"/>
      <c r="E7241"/>
    </row>
    <row r="7242" spans="2:5" x14ac:dyDescent="0.25">
      <c r="B7242"/>
      <c r="C7242"/>
      <c r="D7242"/>
      <c r="E7242"/>
    </row>
    <row r="7243" spans="2:5" x14ac:dyDescent="0.25">
      <c r="B7243"/>
      <c r="C7243"/>
      <c r="D7243"/>
      <c r="E7243"/>
    </row>
    <row r="7244" spans="2:5" x14ac:dyDescent="0.25">
      <c r="B7244"/>
      <c r="C7244"/>
      <c r="D7244"/>
      <c r="E7244"/>
    </row>
    <row r="7245" spans="2:5" x14ac:dyDescent="0.25">
      <c r="B7245"/>
      <c r="C7245"/>
      <c r="D7245"/>
      <c r="E7245"/>
    </row>
    <row r="7246" spans="2:5" x14ac:dyDescent="0.25">
      <c r="B7246"/>
      <c r="C7246"/>
      <c r="D7246"/>
      <c r="E7246"/>
    </row>
    <row r="7247" spans="2:5" x14ac:dyDescent="0.25">
      <c r="B7247"/>
      <c r="C7247"/>
      <c r="D7247"/>
      <c r="E7247"/>
    </row>
    <row r="7248" spans="2:5" x14ac:dyDescent="0.25">
      <c r="B7248"/>
      <c r="C7248"/>
      <c r="D7248"/>
      <c r="E7248"/>
    </row>
    <row r="7249" spans="2:5" x14ac:dyDescent="0.25">
      <c r="B7249"/>
      <c r="C7249"/>
      <c r="D7249"/>
      <c r="E7249"/>
    </row>
    <row r="7250" spans="2:5" x14ac:dyDescent="0.25">
      <c r="B7250"/>
      <c r="C7250"/>
      <c r="D7250"/>
      <c r="E7250"/>
    </row>
    <row r="7251" spans="2:5" x14ac:dyDescent="0.25">
      <c r="B7251"/>
      <c r="C7251"/>
      <c r="D7251"/>
      <c r="E7251"/>
    </row>
    <row r="7252" spans="2:5" x14ac:dyDescent="0.25">
      <c r="B7252"/>
      <c r="C7252"/>
      <c r="D7252"/>
      <c r="E7252"/>
    </row>
    <row r="7253" spans="2:5" x14ac:dyDescent="0.25">
      <c r="B7253"/>
      <c r="C7253"/>
      <c r="D7253"/>
      <c r="E7253"/>
    </row>
    <row r="7254" spans="2:5" x14ac:dyDescent="0.25">
      <c r="B7254"/>
      <c r="C7254"/>
      <c r="D7254"/>
      <c r="E7254"/>
    </row>
    <row r="7255" spans="2:5" x14ac:dyDescent="0.25">
      <c r="B7255"/>
      <c r="C7255"/>
      <c r="D7255"/>
      <c r="E7255"/>
    </row>
    <row r="7256" spans="2:5" x14ac:dyDescent="0.25">
      <c r="B7256"/>
      <c r="C7256"/>
      <c r="D7256"/>
      <c r="E7256"/>
    </row>
    <row r="7257" spans="2:5" x14ac:dyDescent="0.25">
      <c r="B7257"/>
      <c r="C7257"/>
      <c r="D7257"/>
      <c r="E7257"/>
    </row>
    <row r="7258" spans="2:5" x14ac:dyDescent="0.25">
      <c r="B7258"/>
      <c r="C7258"/>
      <c r="D7258"/>
      <c r="E7258"/>
    </row>
    <row r="7259" spans="2:5" x14ac:dyDescent="0.25">
      <c r="B7259"/>
      <c r="C7259"/>
      <c r="D7259"/>
      <c r="E7259"/>
    </row>
    <row r="7260" spans="2:5" x14ac:dyDescent="0.25">
      <c r="B7260"/>
      <c r="C7260"/>
      <c r="D7260"/>
      <c r="E7260"/>
    </row>
    <row r="7261" spans="2:5" x14ac:dyDescent="0.25">
      <c r="B7261"/>
      <c r="C7261"/>
      <c r="D7261"/>
      <c r="E7261"/>
    </row>
    <row r="7262" spans="2:5" x14ac:dyDescent="0.25">
      <c r="B7262"/>
      <c r="C7262"/>
      <c r="D7262"/>
      <c r="E7262"/>
    </row>
    <row r="7263" spans="2:5" x14ac:dyDescent="0.25">
      <c r="B7263"/>
      <c r="C7263"/>
      <c r="D7263"/>
      <c r="E7263"/>
    </row>
    <row r="7264" spans="2:5" x14ac:dyDescent="0.25">
      <c r="B7264"/>
      <c r="C7264"/>
      <c r="D7264"/>
      <c r="E7264"/>
    </row>
    <row r="7265" spans="2:5" x14ac:dyDescent="0.25">
      <c r="B7265"/>
      <c r="C7265"/>
      <c r="D7265"/>
      <c r="E7265"/>
    </row>
    <row r="7266" spans="2:5" x14ac:dyDescent="0.25">
      <c r="B7266"/>
      <c r="C7266"/>
      <c r="D7266"/>
      <c r="E7266"/>
    </row>
    <row r="7267" spans="2:5" x14ac:dyDescent="0.25">
      <c r="B7267"/>
      <c r="C7267"/>
      <c r="D7267"/>
      <c r="E7267"/>
    </row>
    <row r="7268" spans="2:5" x14ac:dyDescent="0.25">
      <c r="B7268"/>
      <c r="C7268"/>
      <c r="D7268"/>
      <c r="E7268"/>
    </row>
    <row r="7269" spans="2:5" x14ac:dyDescent="0.25">
      <c r="B7269"/>
      <c r="C7269"/>
      <c r="D7269"/>
      <c r="E7269"/>
    </row>
    <row r="7270" spans="2:5" x14ac:dyDescent="0.25">
      <c r="B7270"/>
      <c r="C7270"/>
      <c r="D7270"/>
      <c r="E7270"/>
    </row>
    <row r="7271" spans="2:5" x14ac:dyDescent="0.25">
      <c r="B7271"/>
      <c r="C7271"/>
      <c r="D7271"/>
      <c r="E7271"/>
    </row>
    <row r="7272" spans="2:5" x14ac:dyDescent="0.25">
      <c r="B7272"/>
      <c r="C7272"/>
      <c r="D7272"/>
      <c r="E7272"/>
    </row>
    <row r="7273" spans="2:5" x14ac:dyDescent="0.25">
      <c r="B7273"/>
      <c r="C7273"/>
      <c r="D7273"/>
      <c r="E7273"/>
    </row>
    <row r="7274" spans="2:5" x14ac:dyDescent="0.25">
      <c r="B7274"/>
      <c r="C7274"/>
      <c r="D7274"/>
      <c r="E7274"/>
    </row>
    <row r="7275" spans="2:5" x14ac:dyDescent="0.25">
      <c r="B7275"/>
      <c r="C7275"/>
      <c r="D7275"/>
      <c r="E7275"/>
    </row>
    <row r="7276" spans="2:5" x14ac:dyDescent="0.25">
      <c r="B7276"/>
      <c r="C7276"/>
      <c r="D7276"/>
      <c r="E7276"/>
    </row>
    <row r="7277" spans="2:5" x14ac:dyDescent="0.25">
      <c r="B7277"/>
      <c r="C7277"/>
      <c r="D7277"/>
      <c r="E7277"/>
    </row>
    <row r="7278" spans="2:5" x14ac:dyDescent="0.25">
      <c r="B7278"/>
      <c r="C7278"/>
      <c r="D7278"/>
      <c r="E7278"/>
    </row>
    <row r="7279" spans="2:5" x14ac:dyDescent="0.25">
      <c r="B7279"/>
      <c r="C7279"/>
      <c r="D7279"/>
      <c r="E7279"/>
    </row>
    <row r="7280" spans="2:5" x14ac:dyDescent="0.25">
      <c r="B7280"/>
      <c r="C7280"/>
      <c r="D7280"/>
      <c r="E7280"/>
    </row>
    <row r="7281" spans="2:5" x14ac:dyDescent="0.25">
      <c r="B7281"/>
      <c r="C7281"/>
      <c r="D7281"/>
      <c r="E7281"/>
    </row>
    <row r="7282" spans="2:5" x14ac:dyDescent="0.25">
      <c r="B7282"/>
      <c r="C7282"/>
      <c r="D7282"/>
      <c r="E7282"/>
    </row>
    <row r="7283" spans="2:5" x14ac:dyDescent="0.25">
      <c r="B7283"/>
      <c r="C7283"/>
      <c r="D7283"/>
      <c r="E7283"/>
    </row>
    <row r="7284" spans="2:5" x14ac:dyDescent="0.25">
      <c r="B7284"/>
      <c r="C7284"/>
      <c r="D7284"/>
      <c r="E7284"/>
    </row>
    <row r="7285" spans="2:5" x14ac:dyDescent="0.25">
      <c r="B7285"/>
      <c r="C7285"/>
      <c r="D7285"/>
      <c r="E7285"/>
    </row>
    <row r="7286" spans="2:5" x14ac:dyDescent="0.25">
      <c r="B7286"/>
      <c r="C7286"/>
      <c r="D7286"/>
      <c r="E7286"/>
    </row>
    <row r="7287" spans="2:5" x14ac:dyDescent="0.25">
      <c r="B7287"/>
      <c r="C7287"/>
      <c r="D7287"/>
      <c r="E7287"/>
    </row>
    <row r="7288" spans="2:5" x14ac:dyDescent="0.25">
      <c r="B7288"/>
      <c r="C7288"/>
      <c r="D7288"/>
      <c r="E7288"/>
    </row>
    <row r="7289" spans="2:5" x14ac:dyDescent="0.25">
      <c r="B7289"/>
      <c r="C7289"/>
      <c r="D7289"/>
      <c r="E7289"/>
    </row>
    <row r="7290" spans="2:5" x14ac:dyDescent="0.25">
      <c r="B7290"/>
      <c r="C7290"/>
      <c r="D7290"/>
      <c r="E7290"/>
    </row>
    <row r="7291" spans="2:5" x14ac:dyDescent="0.25">
      <c r="B7291"/>
      <c r="C7291"/>
      <c r="D7291"/>
      <c r="E7291"/>
    </row>
    <row r="7292" spans="2:5" x14ac:dyDescent="0.25">
      <c r="B7292"/>
      <c r="C7292"/>
      <c r="D7292"/>
      <c r="E7292"/>
    </row>
    <row r="7293" spans="2:5" x14ac:dyDescent="0.25">
      <c r="B7293"/>
      <c r="C7293"/>
      <c r="D7293"/>
      <c r="E7293"/>
    </row>
    <row r="7294" spans="2:5" x14ac:dyDescent="0.25">
      <c r="B7294"/>
      <c r="C7294"/>
      <c r="D7294"/>
      <c r="E7294"/>
    </row>
    <row r="7295" spans="2:5" x14ac:dyDescent="0.25">
      <c r="B7295"/>
      <c r="C7295"/>
      <c r="D7295"/>
      <c r="E7295"/>
    </row>
    <row r="7296" spans="2:5" x14ac:dyDescent="0.25">
      <c r="B7296"/>
      <c r="C7296"/>
      <c r="D7296"/>
      <c r="E7296"/>
    </row>
    <row r="7297" spans="2:5" x14ac:dyDescent="0.25">
      <c r="B7297"/>
      <c r="C7297"/>
      <c r="D7297"/>
      <c r="E7297"/>
    </row>
    <row r="7298" spans="2:5" x14ac:dyDescent="0.25">
      <c r="B7298"/>
      <c r="C7298"/>
      <c r="D7298"/>
      <c r="E7298"/>
    </row>
    <row r="7299" spans="2:5" x14ac:dyDescent="0.25">
      <c r="B7299"/>
      <c r="C7299"/>
      <c r="D7299"/>
      <c r="E7299"/>
    </row>
    <row r="7300" spans="2:5" x14ac:dyDescent="0.25">
      <c r="B7300"/>
      <c r="C7300"/>
      <c r="D7300"/>
      <c r="E7300"/>
    </row>
    <row r="7301" spans="2:5" x14ac:dyDescent="0.25">
      <c r="B7301"/>
      <c r="C7301"/>
      <c r="D7301"/>
      <c r="E7301"/>
    </row>
    <row r="7302" spans="2:5" x14ac:dyDescent="0.25">
      <c r="B7302"/>
      <c r="C7302"/>
      <c r="D7302"/>
      <c r="E7302"/>
    </row>
    <row r="7303" spans="2:5" x14ac:dyDescent="0.25">
      <c r="B7303"/>
      <c r="C7303"/>
      <c r="D7303"/>
      <c r="E7303"/>
    </row>
    <row r="7304" spans="2:5" x14ac:dyDescent="0.25">
      <c r="B7304"/>
      <c r="C7304"/>
      <c r="D7304"/>
      <c r="E7304"/>
    </row>
    <row r="7305" spans="2:5" x14ac:dyDescent="0.25">
      <c r="B7305"/>
      <c r="C7305"/>
      <c r="D7305"/>
      <c r="E7305"/>
    </row>
    <row r="7306" spans="2:5" x14ac:dyDescent="0.25">
      <c r="B7306"/>
      <c r="C7306"/>
      <c r="D7306"/>
      <c r="E7306"/>
    </row>
    <row r="7307" spans="2:5" x14ac:dyDescent="0.25">
      <c r="B7307"/>
      <c r="C7307"/>
      <c r="D7307"/>
      <c r="E7307"/>
    </row>
    <row r="7308" spans="2:5" x14ac:dyDescent="0.25">
      <c r="B7308"/>
      <c r="C7308"/>
      <c r="D7308"/>
      <c r="E7308"/>
    </row>
    <row r="7309" spans="2:5" x14ac:dyDescent="0.25">
      <c r="B7309"/>
      <c r="C7309"/>
      <c r="D7309"/>
      <c r="E7309"/>
    </row>
    <row r="7310" spans="2:5" x14ac:dyDescent="0.25">
      <c r="B7310"/>
      <c r="C7310"/>
      <c r="D7310"/>
      <c r="E7310"/>
    </row>
    <row r="7311" spans="2:5" x14ac:dyDescent="0.25">
      <c r="B7311"/>
      <c r="C7311"/>
      <c r="D7311"/>
      <c r="E7311"/>
    </row>
    <row r="7312" spans="2:5" x14ac:dyDescent="0.25">
      <c r="B7312"/>
      <c r="C7312"/>
      <c r="D7312"/>
      <c r="E7312"/>
    </row>
    <row r="7313" spans="2:5" x14ac:dyDescent="0.25">
      <c r="B7313"/>
      <c r="C7313"/>
      <c r="D7313"/>
      <c r="E7313"/>
    </row>
    <row r="7314" spans="2:5" x14ac:dyDescent="0.25">
      <c r="B7314"/>
      <c r="C7314"/>
      <c r="D7314"/>
      <c r="E7314"/>
    </row>
    <row r="7315" spans="2:5" x14ac:dyDescent="0.25">
      <c r="B7315"/>
      <c r="C7315"/>
      <c r="D7315"/>
      <c r="E7315"/>
    </row>
    <row r="7316" spans="2:5" x14ac:dyDescent="0.25">
      <c r="B7316"/>
      <c r="C7316"/>
      <c r="D7316"/>
      <c r="E7316"/>
    </row>
    <row r="7317" spans="2:5" x14ac:dyDescent="0.25">
      <c r="B7317"/>
      <c r="C7317"/>
      <c r="D7317"/>
      <c r="E7317"/>
    </row>
    <row r="7318" spans="2:5" x14ac:dyDescent="0.25">
      <c r="B7318"/>
      <c r="C7318"/>
      <c r="D7318"/>
      <c r="E7318"/>
    </row>
    <row r="7319" spans="2:5" x14ac:dyDescent="0.25">
      <c r="B7319"/>
      <c r="C7319"/>
      <c r="D7319"/>
      <c r="E7319"/>
    </row>
    <row r="7320" spans="2:5" x14ac:dyDescent="0.25">
      <c r="B7320"/>
      <c r="C7320"/>
      <c r="D7320"/>
      <c r="E7320"/>
    </row>
    <row r="7321" spans="2:5" x14ac:dyDescent="0.25">
      <c r="B7321"/>
      <c r="C7321"/>
      <c r="D7321"/>
      <c r="E7321"/>
    </row>
    <row r="7322" spans="2:5" x14ac:dyDescent="0.25">
      <c r="B7322"/>
      <c r="C7322"/>
      <c r="D7322"/>
      <c r="E7322"/>
    </row>
    <row r="7323" spans="2:5" x14ac:dyDescent="0.25">
      <c r="B7323"/>
      <c r="C7323"/>
      <c r="D7323"/>
      <c r="E7323"/>
    </row>
    <row r="7324" spans="2:5" x14ac:dyDescent="0.25">
      <c r="B7324"/>
      <c r="C7324"/>
      <c r="D7324"/>
      <c r="E7324"/>
    </row>
    <row r="7325" spans="2:5" x14ac:dyDescent="0.25">
      <c r="B7325"/>
      <c r="C7325"/>
      <c r="D7325"/>
      <c r="E7325"/>
    </row>
    <row r="7326" spans="2:5" x14ac:dyDescent="0.25">
      <c r="B7326"/>
      <c r="C7326"/>
      <c r="D7326"/>
      <c r="E7326"/>
    </row>
    <row r="7327" spans="2:5" x14ac:dyDescent="0.25">
      <c r="B7327"/>
      <c r="C7327"/>
      <c r="D7327"/>
      <c r="E7327"/>
    </row>
    <row r="7328" spans="2:5" x14ac:dyDescent="0.25">
      <c r="B7328"/>
      <c r="C7328"/>
      <c r="D7328"/>
      <c r="E7328"/>
    </row>
    <row r="7329" spans="2:5" x14ac:dyDescent="0.25">
      <c r="B7329"/>
      <c r="C7329"/>
      <c r="D7329"/>
      <c r="E7329"/>
    </row>
    <row r="7330" spans="2:5" x14ac:dyDescent="0.25">
      <c r="B7330"/>
      <c r="C7330"/>
      <c r="D7330"/>
      <c r="E7330"/>
    </row>
    <row r="7331" spans="2:5" x14ac:dyDescent="0.25">
      <c r="B7331"/>
      <c r="C7331"/>
      <c r="D7331"/>
      <c r="E7331"/>
    </row>
    <row r="7332" spans="2:5" x14ac:dyDescent="0.25">
      <c r="B7332"/>
      <c r="C7332"/>
      <c r="D7332"/>
      <c r="E7332"/>
    </row>
    <row r="7333" spans="2:5" x14ac:dyDescent="0.25">
      <c r="B7333"/>
      <c r="C7333"/>
      <c r="D7333"/>
      <c r="E7333"/>
    </row>
    <row r="7334" spans="2:5" x14ac:dyDescent="0.25">
      <c r="B7334"/>
      <c r="C7334"/>
      <c r="D7334"/>
      <c r="E7334"/>
    </row>
    <row r="7335" spans="2:5" x14ac:dyDescent="0.25">
      <c r="B7335"/>
      <c r="C7335"/>
      <c r="D7335"/>
      <c r="E7335"/>
    </row>
    <row r="7336" spans="2:5" x14ac:dyDescent="0.25">
      <c r="B7336"/>
      <c r="C7336"/>
      <c r="D7336"/>
      <c r="E7336"/>
    </row>
    <row r="7337" spans="2:5" x14ac:dyDescent="0.25">
      <c r="B7337"/>
      <c r="C7337"/>
      <c r="D7337"/>
      <c r="E7337"/>
    </row>
    <row r="7338" spans="2:5" x14ac:dyDescent="0.25">
      <c r="B7338"/>
      <c r="C7338"/>
      <c r="D7338"/>
      <c r="E7338"/>
    </row>
    <row r="7339" spans="2:5" x14ac:dyDescent="0.25">
      <c r="B7339"/>
      <c r="C7339"/>
      <c r="D7339"/>
      <c r="E7339"/>
    </row>
    <row r="7340" spans="2:5" x14ac:dyDescent="0.25">
      <c r="B7340"/>
      <c r="C7340"/>
      <c r="D7340"/>
      <c r="E7340"/>
    </row>
    <row r="7341" spans="2:5" x14ac:dyDescent="0.25">
      <c r="B7341"/>
      <c r="C7341"/>
      <c r="D7341"/>
      <c r="E7341"/>
    </row>
    <row r="7342" spans="2:5" x14ac:dyDescent="0.25">
      <c r="B7342"/>
      <c r="C7342"/>
      <c r="D7342"/>
      <c r="E7342"/>
    </row>
    <row r="7343" spans="2:5" x14ac:dyDescent="0.25">
      <c r="B7343"/>
      <c r="C7343"/>
      <c r="D7343"/>
      <c r="E7343"/>
    </row>
    <row r="7344" spans="2:5" x14ac:dyDescent="0.25">
      <c r="B7344"/>
      <c r="C7344"/>
      <c r="D7344"/>
      <c r="E7344"/>
    </row>
    <row r="7345" spans="2:5" x14ac:dyDescent="0.25">
      <c r="B7345"/>
      <c r="C7345"/>
      <c r="D7345"/>
      <c r="E7345"/>
    </row>
    <row r="7346" spans="2:5" x14ac:dyDescent="0.25">
      <c r="B7346"/>
      <c r="C7346"/>
      <c r="D7346"/>
      <c r="E7346"/>
    </row>
    <row r="7347" spans="2:5" x14ac:dyDescent="0.25">
      <c r="B7347"/>
      <c r="C7347"/>
      <c r="D7347"/>
      <c r="E7347"/>
    </row>
    <row r="7348" spans="2:5" x14ac:dyDescent="0.25">
      <c r="B7348"/>
      <c r="C7348"/>
      <c r="D7348"/>
      <c r="E7348"/>
    </row>
    <row r="7349" spans="2:5" x14ac:dyDescent="0.25">
      <c r="B7349"/>
      <c r="C7349"/>
      <c r="D7349"/>
      <c r="E7349"/>
    </row>
    <row r="7350" spans="2:5" x14ac:dyDescent="0.25">
      <c r="B7350"/>
      <c r="C7350"/>
      <c r="D7350"/>
      <c r="E7350"/>
    </row>
    <row r="7351" spans="2:5" x14ac:dyDescent="0.25">
      <c r="B7351"/>
      <c r="C7351"/>
      <c r="D7351"/>
      <c r="E7351"/>
    </row>
    <row r="7352" spans="2:5" x14ac:dyDescent="0.25">
      <c r="B7352"/>
      <c r="C7352"/>
      <c r="D7352"/>
      <c r="E7352"/>
    </row>
    <row r="7353" spans="2:5" x14ac:dyDescent="0.25">
      <c r="B7353"/>
      <c r="C7353"/>
      <c r="D7353"/>
      <c r="E7353"/>
    </row>
    <row r="7354" spans="2:5" x14ac:dyDescent="0.25">
      <c r="B7354"/>
      <c r="C7354"/>
      <c r="D7354"/>
      <c r="E7354"/>
    </row>
    <row r="7355" spans="2:5" x14ac:dyDescent="0.25">
      <c r="B7355"/>
      <c r="C7355"/>
      <c r="D7355"/>
      <c r="E7355"/>
    </row>
    <row r="7356" spans="2:5" x14ac:dyDescent="0.25">
      <c r="B7356"/>
      <c r="C7356"/>
      <c r="D7356"/>
      <c r="E7356"/>
    </row>
    <row r="7357" spans="2:5" x14ac:dyDescent="0.25">
      <c r="B7357"/>
      <c r="C7357"/>
      <c r="D7357"/>
      <c r="E7357"/>
    </row>
    <row r="7358" spans="2:5" x14ac:dyDescent="0.25">
      <c r="B7358"/>
      <c r="C7358"/>
      <c r="D7358"/>
      <c r="E7358"/>
    </row>
    <row r="7359" spans="2:5" x14ac:dyDescent="0.25">
      <c r="B7359"/>
      <c r="C7359"/>
      <c r="D7359"/>
      <c r="E7359"/>
    </row>
    <row r="7360" spans="2:5" x14ac:dyDescent="0.25">
      <c r="B7360"/>
      <c r="C7360"/>
      <c r="D7360"/>
      <c r="E7360"/>
    </row>
    <row r="7361" spans="2:5" x14ac:dyDescent="0.25">
      <c r="B7361"/>
      <c r="C7361"/>
      <c r="D7361"/>
      <c r="E7361"/>
    </row>
    <row r="7362" spans="2:5" x14ac:dyDescent="0.25">
      <c r="B7362"/>
      <c r="C7362"/>
      <c r="D7362"/>
      <c r="E7362"/>
    </row>
    <row r="7363" spans="2:5" x14ac:dyDescent="0.25">
      <c r="B7363"/>
      <c r="C7363"/>
      <c r="D7363"/>
      <c r="E7363"/>
    </row>
    <row r="7364" spans="2:5" x14ac:dyDescent="0.25">
      <c r="B7364"/>
      <c r="C7364"/>
      <c r="D7364"/>
      <c r="E7364"/>
    </row>
    <row r="7365" spans="2:5" x14ac:dyDescent="0.25">
      <c r="B7365"/>
      <c r="C7365"/>
      <c r="D7365"/>
      <c r="E7365"/>
    </row>
    <row r="7366" spans="2:5" x14ac:dyDescent="0.25">
      <c r="B7366"/>
      <c r="C7366"/>
      <c r="D7366"/>
      <c r="E7366"/>
    </row>
    <row r="7367" spans="2:5" x14ac:dyDescent="0.25">
      <c r="B7367"/>
      <c r="C7367"/>
      <c r="D7367"/>
      <c r="E7367"/>
    </row>
    <row r="7368" spans="2:5" x14ac:dyDescent="0.25">
      <c r="B7368"/>
      <c r="C7368"/>
      <c r="D7368"/>
      <c r="E7368"/>
    </row>
    <row r="7369" spans="2:5" x14ac:dyDescent="0.25">
      <c r="B7369"/>
      <c r="C7369"/>
      <c r="D7369"/>
      <c r="E7369"/>
    </row>
    <row r="7370" spans="2:5" x14ac:dyDescent="0.25">
      <c r="B7370"/>
      <c r="C7370"/>
      <c r="D7370"/>
      <c r="E7370"/>
    </row>
    <row r="7371" spans="2:5" x14ac:dyDescent="0.25">
      <c r="B7371"/>
      <c r="C7371"/>
      <c r="D7371"/>
      <c r="E7371"/>
    </row>
    <row r="7372" spans="2:5" x14ac:dyDescent="0.25">
      <c r="B7372"/>
      <c r="C7372"/>
      <c r="D7372"/>
      <c r="E7372"/>
    </row>
    <row r="7373" spans="2:5" x14ac:dyDescent="0.25">
      <c r="B7373"/>
      <c r="C7373"/>
      <c r="D7373"/>
      <c r="E7373"/>
    </row>
    <row r="7374" spans="2:5" x14ac:dyDescent="0.25">
      <c r="B7374"/>
      <c r="C7374"/>
      <c r="D7374"/>
      <c r="E7374"/>
    </row>
    <row r="7375" spans="2:5" x14ac:dyDescent="0.25">
      <c r="B7375"/>
      <c r="C7375"/>
      <c r="D7375"/>
      <c r="E7375"/>
    </row>
    <row r="7376" spans="2:5" x14ac:dyDescent="0.25">
      <c r="B7376"/>
      <c r="C7376"/>
      <c r="D7376"/>
      <c r="E7376"/>
    </row>
    <row r="7377" spans="2:5" x14ac:dyDescent="0.25">
      <c r="B7377"/>
      <c r="C7377"/>
      <c r="D7377"/>
      <c r="E7377"/>
    </row>
    <row r="7378" spans="2:5" x14ac:dyDescent="0.25">
      <c r="B7378"/>
      <c r="C7378"/>
      <c r="D7378"/>
      <c r="E7378"/>
    </row>
    <row r="7379" spans="2:5" x14ac:dyDescent="0.25">
      <c r="B7379"/>
      <c r="C7379"/>
      <c r="D7379"/>
      <c r="E7379"/>
    </row>
    <row r="7380" spans="2:5" x14ac:dyDescent="0.25">
      <c r="B7380"/>
      <c r="C7380"/>
      <c r="D7380"/>
      <c r="E7380"/>
    </row>
    <row r="7381" spans="2:5" x14ac:dyDescent="0.25">
      <c r="B7381"/>
      <c r="C7381"/>
      <c r="D7381"/>
      <c r="E7381"/>
    </row>
    <row r="7382" spans="2:5" x14ac:dyDescent="0.25">
      <c r="B7382"/>
      <c r="C7382"/>
      <c r="D7382"/>
      <c r="E7382"/>
    </row>
    <row r="7383" spans="2:5" x14ac:dyDescent="0.25">
      <c r="B7383"/>
      <c r="C7383"/>
      <c r="D7383"/>
      <c r="E7383"/>
    </row>
    <row r="7384" spans="2:5" x14ac:dyDescent="0.25">
      <c r="B7384"/>
      <c r="C7384"/>
      <c r="D7384"/>
      <c r="E7384"/>
    </row>
    <row r="7385" spans="2:5" x14ac:dyDescent="0.25">
      <c r="B7385"/>
      <c r="C7385"/>
      <c r="D7385"/>
      <c r="E7385"/>
    </row>
    <row r="7386" spans="2:5" x14ac:dyDescent="0.25">
      <c r="B7386"/>
      <c r="C7386"/>
      <c r="D7386"/>
      <c r="E7386"/>
    </row>
    <row r="7387" spans="2:5" x14ac:dyDescent="0.25">
      <c r="B7387"/>
      <c r="C7387"/>
      <c r="D7387"/>
      <c r="E7387"/>
    </row>
    <row r="7388" spans="2:5" x14ac:dyDescent="0.25">
      <c r="B7388"/>
      <c r="C7388"/>
      <c r="D7388"/>
      <c r="E7388"/>
    </row>
    <row r="7389" spans="2:5" x14ac:dyDescent="0.25">
      <c r="B7389"/>
      <c r="C7389"/>
      <c r="D7389"/>
      <c r="E7389"/>
    </row>
    <row r="7390" spans="2:5" x14ac:dyDescent="0.25">
      <c r="B7390"/>
      <c r="C7390"/>
      <c r="D7390"/>
      <c r="E7390"/>
    </row>
    <row r="7391" spans="2:5" x14ac:dyDescent="0.25">
      <c r="B7391"/>
      <c r="C7391"/>
      <c r="D7391"/>
      <c r="E7391"/>
    </row>
    <row r="7392" spans="2:5" x14ac:dyDescent="0.25">
      <c r="B7392"/>
      <c r="C7392"/>
      <c r="D7392"/>
      <c r="E7392"/>
    </row>
    <row r="7393" spans="2:5" x14ac:dyDescent="0.25">
      <c r="B7393"/>
      <c r="C7393"/>
      <c r="D7393"/>
      <c r="E7393"/>
    </row>
    <row r="7394" spans="2:5" x14ac:dyDescent="0.25">
      <c r="B7394"/>
      <c r="C7394"/>
      <c r="D7394"/>
      <c r="E7394"/>
    </row>
    <row r="7395" spans="2:5" x14ac:dyDescent="0.25">
      <c r="B7395"/>
      <c r="C7395"/>
      <c r="D7395"/>
      <c r="E7395"/>
    </row>
    <row r="7396" spans="2:5" x14ac:dyDescent="0.25">
      <c r="B7396"/>
      <c r="C7396"/>
      <c r="D7396"/>
      <c r="E7396"/>
    </row>
    <row r="7397" spans="2:5" x14ac:dyDescent="0.25">
      <c r="B7397"/>
      <c r="C7397"/>
      <c r="D7397"/>
      <c r="E7397"/>
    </row>
    <row r="7398" spans="2:5" x14ac:dyDescent="0.25">
      <c r="B7398"/>
      <c r="C7398"/>
      <c r="D7398"/>
      <c r="E7398"/>
    </row>
    <row r="7399" spans="2:5" x14ac:dyDescent="0.25">
      <c r="B7399"/>
      <c r="C7399"/>
      <c r="D7399"/>
      <c r="E7399"/>
    </row>
    <row r="7400" spans="2:5" x14ac:dyDescent="0.25">
      <c r="B7400"/>
      <c r="C7400"/>
      <c r="D7400"/>
      <c r="E7400"/>
    </row>
    <row r="7401" spans="2:5" x14ac:dyDescent="0.25">
      <c r="B7401"/>
      <c r="C7401"/>
      <c r="D7401"/>
      <c r="E7401"/>
    </row>
    <row r="7402" spans="2:5" x14ac:dyDescent="0.25">
      <c r="B7402"/>
      <c r="C7402"/>
      <c r="D7402"/>
      <c r="E7402"/>
    </row>
    <row r="7403" spans="2:5" x14ac:dyDescent="0.25">
      <c r="B7403"/>
      <c r="C7403"/>
      <c r="D7403"/>
      <c r="E7403"/>
    </row>
    <row r="7404" spans="2:5" x14ac:dyDescent="0.25">
      <c r="B7404"/>
      <c r="C7404"/>
      <c r="D7404"/>
      <c r="E7404"/>
    </row>
    <row r="7405" spans="2:5" x14ac:dyDescent="0.25">
      <c r="B7405"/>
      <c r="C7405"/>
      <c r="D7405"/>
      <c r="E7405"/>
    </row>
    <row r="7406" spans="2:5" x14ac:dyDescent="0.25">
      <c r="B7406"/>
      <c r="C7406"/>
      <c r="D7406"/>
      <c r="E7406"/>
    </row>
    <row r="7407" spans="2:5" x14ac:dyDescent="0.25">
      <c r="B7407"/>
      <c r="C7407"/>
      <c r="D7407"/>
      <c r="E7407"/>
    </row>
    <row r="7408" spans="2:5" x14ac:dyDescent="0.25">
      <c r="B7408"/>
      <c r="C7408"/>
      <c r="D7408"/>
      <c r="E7408"/>
    </row>
    <row r="7409" spans="2:5" x14ac:dyDescent="0.25">
      <c r="B7409"/>
      <c r="C7409"/>
      <c r="D7409"/>
      <c r="E7409"/>
    </row>
    <row r="7410" spans="2:5" x14ac:dyDescent="0.25">
      <c r="B7410"/>
      <c r="C7410"/>
      <c r="D7410"/>
      <c r="E7410"/>
    </row>
    <row r="7411" spans="2:5" x14ac:dyDescent="0.25">
      <c r="B7411"/>
      <c r="C7411"/>
      <c r="D7411"/>
      <c r="E7411"/>
    </row>
    <row r="7412" spans="2:5" x14ac:dyDescent="0.25">
      <c r="B7412"/>
      <c r="C7412"/>
      <c r="D7412"/>
      <c r="E7412"/>
    </row>
    <row r="7413" spans="2:5" x14ac:dyDescent="0.25">
      <c r="B7413"/>
      <c r="C7413"/>
      <c r="D7413"/>
      <c r="E7413"/>
    </row>
    <row r="7414" spans="2:5" x14ac:dyDescent="0.25">
      <c r="B7414"/>
      <c r="C7414"/>
      <c r="D7414"/>
      <c r="E7414"/>
    </row>
    <row r="7415" spans="2:5" x14ac:dyDescent="0.25">
      <c r="B7415"/>
      <c r="C7415"/>
      <c r="D7415"/>
      <c r="E7415"/>
    </row>
    <row r="7416" spans="2:5" x14ac:dyDescent="0.25">
      <c r="B7416"/>
      <c r="C7416"/>
      <c r="D7416"/>
      <c r="E7416"/>
    </row>
    <row r="7417" spans="2:5" x14ac:dyDescent="0.25">
      <c r="B7417"/>
      <c r="C7417"/>
      <c r="D7417"/>
      <c r="E7417"/>
    </row>
    <row r="7418" spans="2:5" x14ac:dyDescent="0.25">
      <c r="B7418"/>
      <c r="C7418"/>
      <c r="D7418"/>
      <c r="E7418"/>
    </row>
    <row r="7419" spans="2:5" x14ac:dyDescent="0.25">
      <c r="B7419"/>
      <c r="C7419"/>
      <c r="D7419"/>
      <c r="E7419"/>
    </row>
    <row r="7420" spans="2:5" x14ac:dyDescent="0.25">
      <c r="B7420"/>
      <c r="C7420"/>
      <c r="D7420"/>
      <c r="E7420"/>
    </row>
    <row r="7421" spans="2:5" x14ac:dyDescent="0.25">
      <c r="B7421"/>
      <c r="C7421"/>
      <c r="D7421"/>
      <c r="E7421"/>
    </row>
    <row r="7422" spans="2:5" x14ac:dyDescent="0.25">
      <c r="B7422"/>
      <c r="C7422"/>
      <c r="D7422"/>
      <c r="E7422"/>
    </row>
    <row r="7423" spans="2:5" x14ac:dyDescent="0.25">
      <c r="B7423"/>
      <c r="C7423"/>
      <c r="D7423"/>
      <c r="E7423"/>
    </row>
    <row r="7424" spans="2:5" x14ac:dyDescent="0.25">
      <c r="B7424"/>
      <c r="C7424"/>
      <c r="D7424"/>
      <c r="E7424"/>
    </row>
    <row r="7425" spans="2:5" x14ac:dyDescent="0.25">
      <c r="B7425"/>
      <c r="C7425"/>
      <c r="D7425"/>
      <c r="E7425"/>
    </row>
    <row r="7426" spans="2:5" x14ac:dyDescent="0.25">
      <c r="B7426"/>
      <c r="C7426"/>
      <c r="D7426"/>
      <c r="E7426"/>
    </row>
    <row r="7427" spans="2:5" x14ac:dyDescent="0.25">
      <c r="B7427"/>
      <c r="C7427"/>
      <c r="D7427"/>
      <c r="E7427"/>
    </row>
    <row r="7428" spans="2:5" x14ac:dyDescent="0.25">
      <c r="B7428"/>
      <c r="C7428"/>
      <c r="D7428"/>
      <c r="E7428"/>
    </row>
    <row r="7429" spans="2:5" x14ac:dyDescent="0.25">
      <c r="B7429"/>
      <c r="C7429"/>
      <c r="D7429"/>
      <c r="E7429"/>
    </row>
    <row r="7430" spans="2:5" x14ac:dyDescent="0.25">
      <c r="B7430"/>
      <c r="C7430"/>
      <c r="D7430"/>
      <c r="E7430"/>
    </row>
    <row r="7431" spans="2:5" x14ac:dyDescent="0.25">
      <c r="B7431"/>
      <c r="C7431"/>
      <c r="D7431"/>
      <c r="E7431"/>
    </row>
    <row r="7432" spans="2:5" x14ac:dyDescent="0.25">
      <c r="B7432"/>
      <c r="C7432"/>
      <c r="D7432"/>
      <c r="E7432"/>
    </row>
    <row r="7433" spans="2:5" x14ac:dyDescent="0.25">
      <c r="B7433"/>
      <c r="C7433"/>
      <c r="D7433"/>
      <c r="E7433"/>
    </row>
    <row r="7434" spans="2:5" x14ac:dyDescent="0.25">
      <c r="B7434"/>
      <c r="C7434"/>
      <c r="D7434"/>
      <c r="E7434"/>
    </row>
    <row r="7435" spans="2:5" x14ac:dyDescent="0.25">
      <c r="B7435"/>
      <c r="C7435"/>
      <c r="D7435"/>
      <c r="E7435"/>
    </row>
    <row r="7436" spans="2:5" x14ac:dyDescent="0.25">
      <c r="B7436"/>
      <c r="C7436"/>
      <c r="D7436"/>
      <c r="E7436"/>
    </row>
    <row r="7437" spans="2:5" x14ac:dyDescent="0.25">
      <c r="B7437"/>
      <c r="C7437"/>
      <c r="D7437"/>
      <c r="E7437"/>
    </row>
    <row r="7438" spans="2:5" x14ac:dyDescent="0.25">
      <c r="B7438"/>
      <c r="C7438"/>
      <c r="D7438"/>
      <c r="E7438"/>
    </row>
    <row r="7439" spans="2:5" x14ac:dyDescent="0.25">
      <c r="B7439"/>
      <c r="C7439"/>
      <c r="D7439"/>
      <c r="E7439"/>
    </row>
    <row r="7440" spans="2:5" x14ac:dyDescent="0.25">
      <c r="B7440"/>
      <c r="C7440"/>
      <c r="D7440"/>
      <c r="E7440"/>
    </row>
    <row r="7441" spans="2:5" x14ac:dyDescent="0.25">
      <c r="B7441"/>
      <c r="C7441"/>
      <c r="D7441"/>
      <c r="E7441"/>
    </row>
    <row r="7442" spans="2:5" x14ac:dyDescent="0.25">
      <c r="B7442"/>
      <c r="C7442"/>
      <c r="D7442"/>
      <c r="E7442"/>
    </row>
    <row r="7443" spans="2:5" x14ac:dyDescent="0.25">
      <c r="B7443"/>
      <c r="C7443"/>
      <c r="D7443"/>
      <c r="E7443"/>
    </row>
    <row r="7444" spans="2:5" x14ac:dyDescent="0.25">
      <c r="B7444"/>
      <c r="C7444"/>
      <c r="D7444"/>
      <c r="E7444"/>
    </row>
    <row r="7445" spans="2:5" x14ac:dyDescent="0.25">
      <c r="B7445"/>
      <c r="C7445"/>
      <c r="D7445"/>
      <c r="E7445"/>
    </row>
    <row r="7446" spans="2:5" x14ac:dyDescent="0.25">
      <c r="B7446"/>
      <c r="C7446"/>
      <c r="D7446"/>
      <c r="E7446"/>
    </row>
    <row r="7447" spans="2:5" x14ac:dyDescent="0.25">
      <c r="B7447"/>
      <c r="C7447"/>
      <c r="D7447"/>
      <c r="E7447"/>
    </row>
    <row r="7448" spans="2:5" x14ac:dyDescent="0.25">
      <c r="B7448"/>
      <c r="C7448"/>
      <c r="D7448"/>
      <c r="E7448"/>
    </row>
    <row r="7449" spans="2:5" x14ac:dyDescent="0.25">
      <c r="B7449"/>
      <c r="C7449"/>
      <c r="D7449"/>
      <c r="E7449"/>
    </row>
    <row r="7450" spans="2:5" x14ac:dyDescent="0.25">
      <c r="B7450"/>
      <c r="C7450"/>
      <c r="D7450"/>
      <c r="E7450"/>
    </row>
    <row r="7451" spans="2:5" x14ac:dyDescent="0.25">
      <c r="B7451"/>
      <c r="C7451"/>
      <c r="D7451"/>
      <c r="E7451"/>
    </row>
    <row r="7452" spans="2:5" x14ac:dyDescent="0.25">
      <c r="B7452"/>
      <c r="C7452"/>
      <c r="D7452"/>
      <c r="E7452"/>
    </row>
    <row r="7453" spans="2:5" x14ac:dyDescent="0.25">
      <c r="B7453"/>
      <c r="C7453"/>
      <c r="D7453"/>
      <c r="E7453"/>
    </row>
    <row r="7454" spans="2:5" x14ac:dyDescent="0.25">
      <c r="B7454"/>
      <c r="C7454"/>
      <c r="D7454"/>
      <c r="E7454"/>
    </row>
    <row r="7455" spans="2:5" x14ac:dyDescent="0.25">
      <c r="B7455"/>
      <c r="C7455"/>
      <c r="D7455"/>
      <c r="E7455"/>
    </row>
    <row r="7456" spans="2:5" x14ac:dyDescent="0.25">
      <c r="B7456"/>
      <c r="C7456"/>
      <c r="D7456"/>
      <c r="E7456"/>
    </row>
    <row r="7457" spans="2:5" x14ac:dyDescent="0.25">
      <c r="B7457"/>
      <c r="C7457"/>
      <c r="D7457"/>
      <c r="E7457"/>
    </row>
    <row r="7458" spans="2:5" x14ac:dyDescent="0.25">
      <c r="B7458"/>
      <c r="C7458"/>
      <c r="D7458"/>
      <c r="E7458"/>
    </row>
    <row r="7459" spans="2:5" x14ac:dyDescent="0.25">
      <c r="B7459"/>
      <c r="C7459"/>
      <c r="D7459"/>
      <c r="E7459"/>
    </row>
    <row r="7460" spans="2:5" x14ac:dyDescent="0.25">
      <c r="B7460"/>
      <c r="C7460"/>
      <c r="D7460"/>
      <c r="E7460"/>
    </row>
    <row r="7461" spans="2:5" x14ac:dyDescent="0.25">
      <c r="B7461"/>
      <c r="C7461"/>
      <c r="D7461"/>
      <c r="E7461"/>
    </row>
    <row r="7462" spans="2:5" x14ac:dyDescent="0.25">
      <c r="B7462"/>
      <c r="C7462"/>
      <c r="D7462"/>
      <c r="E7462"/>
    </row>
    <row r="7463" spans="2:5" x14ac:dyDescent="0.25">
      <c r="B7463"/>
      <c r="C7463"/>
      <c r="D7463"/>
      <c r="E7463"/>
    </row>
    <row r="7464" spans="2:5" x14ac:dyDescent="0.25">
      <c r="B7464"/>
      <c r="C7464"/>
      <c r="D7464"/>
      <c r="E7464"/>
    </row>
    <row r="7465" spans="2:5" x14ac:dyDescent="0.25">
      <c r="B7465"/>
      <c r="C7465"/>
      <c r="D7465"/>
      <c r="E7465"/>
    </row>
    <row r="7466" spans="2:5" x14ac:dyDescent="0.25">
      <c r="B7466"/>
      <c r="C7466"/>
      <c r="D7466"/>
      <c r="E7466"/>
    </row>
    <row r="7467" spans="2:5" x14ac:dyDescent="0.25">
      <c r="B7467"/>
      <c r="C7467"/>
      <c r="D7467"/>
      <c r="E7467"/>
    </row>
    <row r="7468" spans="2:5" x14ac:dyDescent="0.25">
      <c r="B7468"/>
      <c r="C7468"/>
      <c r="D7468"/>
      <c r="E7468"/>
    </row>
    <row r="7469" spans="2:5" x14ac:dyDescent="0.25">
      <c r="B7469"/>
      <c r="C7469"/>
      <c r="D7469"/>
      <c r="E7469"/>
    </row>
    <row r="7470" spans="2:5" x14ac:dyDescent="0.25">
      <c r="B7470"/>
      <c r="C7470"/>
      <c r="D7470"/>
      <c r="E7470"/>
    </row>
    <row r="7471" spans="2:5" x14ac:dyDescent="0.25">
      <c r="B7471"/>
      <c r="C7471"/>
      <c r="D7471"/>
      <c r="E7471"/>
    </row>
    <row r="7472" spans="2:5" x14ac:dyDescent="0.25">
      <c r="B7472"/>
      <c r="C7472"/>
      <c r="D7472"/>
      <c r="E7472"/>
    </row>
    <row r="7473" spans="2:5" x14ac:dyDescent="0.25">
      <c r="B7473"/>
      <c r="C7473"/>
      <c r="D7473"/>
      <c r="E7473"/>
    </row>
    <row r="7474" spans="2:5" x14ac:dyDescent="0.25">
      <c r="B7474"/>
      <c r="C7474"/>
      <c r="D7474"/>
      <c r="E7474"/>
    </row>
    <row r="7475" spans="2:5" x14ac:dyDescent="0.25">
      <c r="B7475"/>
      <c r="C7475"/>
      <c r="D7475"/>
      <c r="E7475"/>
    </row>
    <row r="7476" spans="2:5" x14ac:dyDescent="0.25">
      <c r="B7476"/>
      <c r="C7476"/>
      <c r="D7476"/>
      <c r="E7476"/>
    </row>
    <row r="7477" spans="2:5" x14ac:dyDescent="0.25">
      <c r="B7477"/>
      <c r="C7477"/>
      <c r="D7477"/>
      <c r="E7477"/>
    </row>
    <row r="7478" spans="2:5" x14ac:dyDescent="0.25">
      <c r="B7478"/>
      <c r="C7478"/>
      <c r="D7478"/>
      <c r="E7478"/>
    </row>
    <row r="7479" spans="2:5" x14ac:dyDescent="0.25">
      <c r="B7479"/>
      <c r="C7479"/>
      <c r="D7479"/>
      <c r="E7479"/>
    </row>
    <row r="7480" spans="2:5" x14ac:dyDescent="0.25">
      <c r="B7480"/>
      <c r="C7480"/>
      <c r="D7480"/>
      <c r="E7480"/>
    </row>
    <row r="7481" spans="2:5" x14ac:dyDescent="0.25">
      <c r="B7481"/>
      <c r="C7481"/>
      <c r="D7481"/>
      <c r="E7481"/>
    </row>
    <row r="7482" spans="2:5" x14ac:dyDescent="0.25">
      <c r="B7482"/>
      <c r="C7482"/>
      <c r="D7482"/>
      <c r="E7482"/>
    </row>
    <row r="7483" spans="2:5" x14ac:dyDescent="0.25">
      <c r="B7483"/>
      <c r="C7483"/>
      <c r="D7483"/>
      <c r="E7483"/>
    </row>
    <row r="7484" spans="2:5" x14ac:dyDescent="0.25">
      <c r="B7484"/>
      <c r="C7484"/>
      <c r="D7484"/>
      <c r="E7484"/>
    </row>
    <row r="7485" spans="2:5" x14ac:dyDescent="0.25">
      <c r="B7485"/>
      <c r="C7485"/>
      <c r="D7485"/>
      <c r="E7485"/>
    </row>
    <row r="7486" spans="2:5" x14ac:dyDescent="0.25">
      <c r="B7486"/>
      <c r="C7486"/>
      <c r="D7486"/>
      <c r="E7486"/>
    </row>
    <row r="7487" spans="2:5" x14ac:dyDescent="0.25">
      <c r="B7487"/>
      <c r="C7487"/>
      <c r="D7487"/>
      <c r="E7487"/>
    </row>
    <row r="7488" spans="2:5" x14ac:dyDescent="0.25">
      <c r="B7488"/>
      <c r="C7488"/>
      <c r="D7488"/>
      <c r="E7488"/>
    </row>
    <row r="7489" spans="2:5" x14ac:dyDescent="0.25">
      <c r="B7489"/>
      <c r="C7489"/>
      <c r="D7489"/>
      <c r="E7489"/>
    </row>
    <row r="7490" spans="2:5" x14ac:dyDescent="0.25">
      <c r="B7490"/>
      <c r="C7490"/>
      <c r="D7490"/>
      <c r="E7490"/>
    </row>
    <row r="7491" spans="2:5" x14ac:dyDescent="0.25">
      <c r="B7491"/>
      <c r="C7491"/>
      <c r="D7491"/>
      <c r="E7491"/>
    </row>
    <row r="7492" spans="2:5" x14ac:dyDescent="0.25">
      <c r="B7492"/>
      <c r="C7492"/>
      <c r="D7492"/>
      <c r="E7492"/>
    </row>
    <row r="7493" spans="2:5" x14ac:dyDescent="0.25">
      <c r="B7493"/>
      <c r="C7493"/>
      <c r="D7493"/>
      <c r="E7493"/>
    </row>
    <row r="7494" spans="2:5" x14ac:dyDescent="0.25">
      <c r="B7494"/>
      <c r="C7494"/>
      <c r="D7494"/>
      <c r="E7494"/>
    </row>
    <row r="7495" spans="2:5" x14ac:dyDescent="0.25">
      <c r="B7495"/>
      <c r="C7495"/>
      <c r="D7495"/>
      <c r="E7495"/>
    </row>
    <row r="7496" spans="2:5" x14ac:dyDescent="0.25">
      <c r="B7496"/>
      <c r="C7496"/>
      <c r="D7496"/>
      <c r="E7496"/>
    </row>
    <row r="7497" spans="2:5" x14ac:dyDescent="0.25">
      <c r="B7497"/>
      <c r="C7497"/>
      <c r="D7497"/>
      <c r="E7497"/>
    </row>
    <row r="7498" spans="2:5" x14ac:dyDescent="0.25">
      <c r="B7498"/>
      <c r="C7498"/>
      <c r="D7498"/>
      <c r="E7498"/>
    </row>
    <row r="7499" spans="2:5" x14ac:dyDescent="0.25">
      <c r="B7499"/>
      <c r="C7499"/>
      <c r="D7499"/>
      <c r="E7499"/>
    </row>
    <row r="7500" spans="2:5" x14ac:dyDescent="0.25">
      <c r="B7500"/>
      <c r="C7500"/>
      <c r="D7500"/>
      <c r="E7500"/>
    </row>
    <row r="7501" spans="2:5" x14ac:dyDescent="0.25">
      <c r="B7501"/>
      <c r="C7501"/>
      <c r="D7501"/>
      <c r="E7501"/>
    </row>
    <row r="7502" spans="2:5" x14ac:dyDescent="0.25">
      <c r="B7502"/>
      <c r="C7502"/>
      <c r="D7502"/>
      <c r="E7502"/>
    </row>
    <row r="7503" spans="2:5" x14ac:dyDescent="0.25">
      <c r="B7503"/>
      <c r="C7503"/>
      <c r="D7503"/>
      <c r="E7503"/>
    </row>
    <row r="7504" spans="2:5" x14ac:dyDescent="0.25">
      <c r="B7504"/>
      <c r="C7504"/>
      <c r="D7504"/>
      <c r="E7504"/>
    </row>
    <row r="7505" spans="2:5" x14ac:dyDescent="0.25">
      <c r="B7505"/>
      <c r="C7505"/>
      <c r="D7505"/>
      <c r="E7505"/>
    </row>
    <row r="7506" spans="2:5" x14ac:dyDescent="0.25">
      <c r="B7506"/>
      <c r="C7506"/>
      <c r="D7506"/>
      <c r="E7506"/>
    </row>
    <row r="7507" spans="2:5" x14ac:dyDescent="0.25">
      <c r="B7507"/>
      <c r="C7507"/>
      <c r="D7507"/>
      <c r="E7507"/>
    </row>
    <row r="7508" spans="2:5" x14ac:dyDescent="0.25">
      <c r="B7508"/>
      <c r="C7508"/>
      <c r="D7508"/>
      <c r="E7508"/>
    </row>
    <row r="7509" spans="2:5" x14ac:dyDescent="0.25">
      <c r="B7509"/>
      <c r="C7509"/>
      <c r="D7509"/>
      <c r="E7509"/>
    </row>
    <row r="7510" spans="2:5" x14ac:dyDescent="0.25">
      <c r="B7510"/>
      <c r="C7510"/>
      <c r="D7510"/>
      <c r="E7510"/>
    </row>
    <row r="7511" spans="2:5" x14ac:dyDescent="0.25">
      <c r="B7511"/>
      <c r="C7511"/>
      <c r="D7511"/>
      <c r="E7511"/>
    </row>
    <row r="7512" spans="2:5" x14ac:dyDescent="0.25">
      <c r="B7512"/>
      <c r="C7512"/>
      <c r="D7512"/>
      <c r="E7512"/>
    </row>
    <row r="7513" spans="2:5" x14ac:dyDescent="0.25">
      <c r="B7513"/>
      <c r="C7513"/>
      <c r="D7513"/>
      <c r="E7513"/>
    </row>
    <row r="7514" spans="2:5" x14ac:dyDescent="0.25">
      <c r="B7514"/>
      <c r="C7514"/>
      <c r="D7514"/>
      <c r="E7514"/>
    </row>
    <row r="7515" spans="2:5" x14ac:dyDescent="0.25">
      <c r="B7515"/>
      <c r="C7515"/>
      <c r="D7515"/>
      <c r="E7515"/>
    </row>
    <row r="7516" spans="2:5" x14ac:dyDescent="0.25">
      <c r="B7516"/>
      <c r="C7516"/>
      <c r="D7516"/>
      <c r="E7516"/>
    </row>
    <row r="7517" spans="2:5" x14ac:dyDescent="0.25">
      <c r="B7517"/>
      <c r="C7517"/>
      <c r="D7517"/>
      <c r="E7517"/>
    </row>
    <row r="7518" spans="2:5" x14ac:dyDescent="0.25">
      <c r="B7518"/>
      <c r="C7518"/>
      <c r="D7518"/>
      <c r="E7518"/>
    </row>
    <row r="7519" spans="2:5" x14ac:dyDescent="0.25">
      <c r="B7519"/>
      <c r="C7519"/>
      <c r="D7519"/>
      <c r="E7519"/>
    </row>
    <row r="7520" spans="2:5" x14ac:dyDescent="0.25">
      <c r="B7520"/>
      <c r="C7520"/>
      <c r="D7520"/>
      <c r="E7520"/>
    </row>
    <row r="7521" spans="2:5" x14ac:dyDescent="0.25">
      <c r="B7521"/>
      <c r="C7521"/>
      <c r="D7521"/>
      <c r="E7521"/>
    </row>
    <row r="7522" spans="2:5" x14ac:dyDescent="0.25">
      <c r="B7522"/>
      <c r="C7522"/>
      <c r="D7522"/>
      <c r="E7522"/>
    </row>
    <row r="7523" spans="2:5" x14ac:dyDescent="0.25">
      <c r="B7523"/>
      <c r="C7523"/>
      <c r="D7523"/>
      <c r="E7523"/>
    </row>
    <row r="7524" spans="2:5" x14ac:dyDescent="0.25">
      <c r="B7524"/>
      <c r="C7524"/>
      <c r="D7524"/>
      <c r="E7524"/>
    </row>
    <row r="7525" spans="2:5" x14ac:dyDescent="0.25">
      <c r="B7525"/>
      <c r="C7525"/>
      <c r="D7525"/>
      <c r="E7525"/>
    </row>
    <row r="7526" spans="2:5" x14ac:dyDescent="0.25">
      <c r="B7526"/>
      <c r="C7526"/>
      <c r="D7526"/>
      <c r="E7526"/>
    </row>
    <row r="7527" spans="2:5" x14ac:dyDescent="0.25">
      <c r="B7527"/>
      <c r="C7527"/>
      <c r="D7527"/>
      <c r="E7527"/>
    </row>
    <row r="7528" spans="2:5" x14ac:dyDescent="0.25">
      <c r="B7528"/>
      <c r="C7528"/>
      <c r="D7528"/>
      <c r="E7528"/>
    </row>
    <row r="7529" spans="2:5" x14ac:dyDescent="0.25">
      <c r="B7529"/>
      <c r="C7529"/>
      <c r="D7529"/>
      <c r="E7529"/>
    </row>
    <row r="7530" spans="2:5" x14ac:dyDescent="0.25">
      <c r="B7530"/>
      <c r="C7530"/>
      <c r="D7530"/>
      <c r="E7530"/>
    </row>
    <row r="7531" spans="2:5" x14ac:dyDescent="0.25">
      <c r="B7531"/>
      <c r="C7531"/>
      <c r="D7531"/>
      <c r="E7531"/>
    </row>
    <row r="7532" spans="2:5" x14ac:dyDescent="0.25">
      <c r="B7532"/>
      <c r="C7532"/>
      <c r="D7532"/>
      <c r="E7532"/>
    </row>
    <row r="7533" spans="2:5" x14ac:dyDescent="0.25">
      <c r="B7533"/>
      <c r="C7533"/>
      <c r="D7533"/>
      <c r="E7533"/>
    </row>
    <row r="7534" spans="2:5" x14ac:dyDescent="0.25">
      <c r="B7534"/>
      <c r="C7534"/>
      <c r="D7534"/>
      <c r="E7534"/>
    </row>
    <row r="7535" spans="2:5" x14ac:dyDescent="0.25">
      <c r="B7535"/>
      <c r="C7535"/>
      <c r="D7535"/>
      <c r="E7535"/>
    </row>
    <row r="7536" spans="2:5" x14ac:dyDescent="0.25">
      <c r="B7536"/>
      <c r="C7536"/>
      <c r="D7536"/>
      <c r="E7536"/>
    </row>
    <row r="7537" spans="2:5" x14ac:dyDescent="0.25">
      <c r="B7537"/>
      <c r="C7537"/>
      <c r="D7537"/>
      <c r="E7537"/>
    </row>
    <row r="7538" spans="2:5" x14ac:dyDescent="0.25">
      <c r="B7538"/>
      <c r="C7538"/>
      <c r="D7538"/>
      <c r="E7538"/>
    </row>
    <row r="7539" spans="2:5" x14ac:dyDescent="0.25">
      <c r="B7539"/>
      <c r="C7539"/>
      <c r="D7539"/>
      <c r="E7539"/>
    </row>
    <row r="7540" spans="2:5" x14ac:dyDescent="0.25">
      <c r="B7540"/>
      <c r="C7540"/>
      <c r="D7540"/>
      <c r="E7540"/>
    </row>
    <row r="7541" spans="2:5" x14ac:dyDescent="0.25">
      <c r="B7541"/>
      <c r="C7541"/>
      <c r="D7541"/>
      <c r="E7541"/>
    </row>
    <row r="7542" spans="2:5" x14ac:dyDescent="0.25">
      <c r="B7542"/>
      <c r="C7542"/>
      <c r="D7542"/>
      <c r="E7542"/>
    </row>
    <row r="7543" spans="2:5" x14ac:dyDescent="0.25">
      <c r="B7543"/>
      <c r="C7543"/>
      <c r="D7543"/>
      <c r="E7543"/>
    </row>
    <row r="7544" spans="2:5" x14ac:dyDescent="0.25">
      <c r="B7544"/>
      <c r="C7544"/>
      <c r="D7544"/>
      <c r="E7544"/>
    </row>
    <row r="7545" spans="2:5" x14ac:dyDescent="0.25">
      <c r="B7545"/>
      <c r="C7545"/>
      <c r="D7545"/>
      <c r="E7545"/>
    </row>
    <row r="7546" spans="2:5" x14ac:dyDescent="0.25">
      <c r="B7546"/>
      <c r="C7546"/>
      <c r="D7546"/>
      <c r="E7546"/>
    </row>
    <row r="7547" spans="2:5" x14ac:dyDescent="0.25">
      <c r="B7547"/>
      <c r="C7547"/>
      <c r="D7547"/>
      <c r="E7547"/>
    </row>
    <row r="7548" spans="2:5" x14ac:dyDescent="0.25">
      <c r="B7548"/>
      <c r="C7548"/>
      <c r="D7548"/>
      <c r="E7548"/>
    </row>
    <row r="7549" spans="2:5" x14ac:dyDescent="0.25">
      <c r="B7549"/>
      <c r="C7549"/>
      <c r="D7549"/>
      <c r="E7549"/>
    </row>
    <row r="7550" spans="2:5" x14ac:dyDescent="0.25">
      <c r="B7550"/>
      <c r="C7550"/>
      <c r="D7550"/>
      <c r="E7550"/>
    </row>
    <row r="7551" spans="2:5" x14ac:dyDescent="0.25">
      <c r="B7551"/>
      <c r="C7551"/>
      <c r="D7551"/>
      <c r="E7551"/>
    </row>
    <row r="7552" spans="2:5" x14ac:dyDescent="0.25">
      <c r="B7552"/>
      <c r="C7552"/>
      <c r="D7552"/>
      <c r="E7552"/>
    </row>
    <row r="7553" spans="2:5" x14ac:dyDescent="0.25">
      <c r="B7553"/>
      <c r="C7553"/>
      <c r="D7553"/>
      <c r="E7553"/>
    </row>
    <row r="7554" spans="2:5" x14ac:dyDescent="0.25">
      <c r="B7554"/>
      <c r="C7554"/>
      <c r="D7554"/>
      <c r="E7554"/>
    </row>
    <row r="7555" spans="2:5" x14ac:dyDescent="0.25">
      <c r="B7555"/>
      <c r="C7555"/>
      <c r="D7555"/>
      <c r="E7555"/>
    </row>
    <row r="7556" spans="2:5" x14ac:dyDescent="0.25">
      <c r="B7556"/>
      <c r="C7556"/>
      <c r="D7556"/>
      <c r="E7556"/>
    </row>
    <row r="7557" spans="2:5" x14ac:dyDescent="0.25">
      <c r="B7557"/>
      <c r="C7557"/>
      <c r="D7557"/>
      <c r="E7557"/>
    </row>
    <row r="7558" spans="2:5" x14ac:dyDescent="0.25">
      <c r="B7558"/>
      <c r="C7558"/>
      <c r="D7558"/>
      <c r="E7558"/>
    </row>
    <row r="7559" spans="2:5" x14ac:dyDescent="0.25">
      <c r="B7559"/>
      <c r="C7559"/>
      <c r="D7559"/>
      <c r="E7559"/>
    </row>
    <row r="7560" spans="2:5" x14ac:dyDescent="0.25">
      <c r="B7560"/>
      <c r="C7560"/>
      <c r="D7560"/>
      <c r="E7560"/>
    </row>
    <row r="7561" spans="2:5" x14ac:dyDescent="0.25">
      <c r="B7561"/>
      <c r="C7561"/>
      <c r="D7561"/>
      <c r="E7561"/>
    </row>
    <row r="7562" spans="2:5" x14ac:dyDescent="0.25">
      <c r="B7562"/>
      <c r="C7562"/>
      <c r="D7562"/>
      <c r="E7562"/>
    </row>
    <row r="7563" spans="2:5" x14ac:dyDescent="0.25">
      <c r="B7563"/>
      <c r="C7563"/>
      <c r="D7563"/>
      <c r="E7563"/>
    </row>
    <row r="7564" spans="2:5" x14ac:dyDescent="0.25">
      <c r="B7564"/>
      <c r="C7564"/>
      <c r="D7564"/>
      <c r="E7564"/>
    </row>
    <row r="7565" spans="2:5" x14ac:dyDescent="0.25">
      <c r="B7565"/>
      <c r="C7565"/>
      <c r="D7565"/>
      <c r="E7565"/>
    </row>
    <row r="7566" spans="2:5" x14ac:dyDescent="0.25">
      <c r="B7566"/>
      <c r="C7566"/>
      <c r="D7566"/>
      <c r="E7566"/>
    </row>
    <row r="7567" spans="2:5" x14ac:dyDescent="0.25">
      <c r="B7567"/>
      <c r="C7567"/>
      <c r="D7567"/>
      <c r="E7567"/>
    </row>
    <row r="7568" spans="2:5" x14ac:dyDescent="0.25">
      <c r="B7568"/>
      <c r="C7568"/>
      <c r="D7568"/>
      <c r="E7568"/>
    </row>
    <row r="7569" spans="2:5" x14ac:dyDescent="0.25">
      <c r="B7569"/>
      <c r="C7569"/>
      <c r="D7569"/>
      <c r="E7569"/>
    </row>
    <row r="7570" spans="2:5" x14ac:dyDescent="0.25">
      <c r="B7570"/>
      <c r="C7570"/>
      <c r="D7570"/>
      <c r="E7570"/>
    </row>
    <row r="7571" spans="2:5" x14ac:dyDescent="0.25">
      <c r="B7571"/>
      <c r="C7571"/>
      <c r="D7571"/>
      <c r="E7571"/>
    </row>
    <row r="7572" spans="2:5" x14ac:dyDescent="0.25">
      <c r="B7572"/>
      <c r="C7572"/>
      <c r="D7572"/>
      <c r="E7572"/>
    </row>
    <row r="7573" spans="2:5" x14ac:dyDescent="0.25">
      <c r="B7573"/>
      <c r="C7573"/>
      <c r="D7573"/>
      <c r="E7573"/>
    </row>
    <row r="7574" spans="2:5" x14ac:dyDescent="0.25">
      <c r="B7574"/>
      <c r="C7574"/>
      <c r="D7574"/>
      <c r="E7574"/>
    </row>
    <row r="7575" spans="2:5" x14ac:dyDescent="0.25">
      <c r="B7575"/>
      <c r="C7575"/>
      <c r="D7575"/>
      <c r="E7575"/>
    </row>
    <row r="7576" spans="2:5" x14ac:dyDescent="0.25">
      <c r="B7576"/>
      <c r="C7576"/>
      <c r="D7576"/>
      <c r="E7576"/>
    </row>
    <row r="7577" spans="2:5" x14ac:dyDescent="0.25">
      <c r="B7577"/>
      <c r="C7577"/>
      <c r="D7577"/>
      <c r="E7577"/>
    </row>
    <row r="7578" spans="2:5" x14ac:dyDescent="0.25">
      <c r="B7578"/>
      <c r="C7578"/>
      <c r="D7578"/>
      <c r="E7578"/>
    </row>
    <row r="7579" spans="2:5" x14ac:dyDescent="0.25">
      <c r="B7579"/>
      <c r="C7579"/>
      <c r="D7579"/>
      <c r="E7579"/>
    </row>
    <row r="7580" spans="2:5" x14ac:dyDescent="0.25">
      <c r="B7580"/>
      <c r="C7580"/>
      <c r="D7580"/>
      <c r="E7580"/>
    </row>
    <row r="7581" spans="2:5" x14ac:dyDescent="0.25">
      <c r="B7581"/>
      <c r="C7581"/>
      <c r="D7581"/>
      <c r="E7581"/>
    </row>
    <row r="7582" spans="2:5" x14ac:dyDescent="0.25">
      <c r="B7582"/>
      <c r="C7582"/>
      <c r="D7582"/>
      <c r="E7582"/>
    </row>
    <row r="7583" spans="2:5" x14ac:dyDescent="0.25">
      <c r="B7583"/>
      <c r="C7583"/>
      <c r="D7583"/>
      <c r="E7583"/>
    </row>
    <row r="7584" spans="2:5" x14ac:dyDescent="0.25">
      <c r="B7584"/>
      <c r="C7584"/>
      <c r="D7584"/>
      <c r="E7584"/>
    </row>
    <row r="7585" spans="2:5" x14ac:dyDescent="0.25">
      <c r="B7585"/>
      <c r="C7585"/>
      <c r="D7585"/>
      <c r="E7585"/>
    </row>
    <row r="7586" spans="2:5" x14ac:dyDescent="0.25">
      <c r="B7586"/>
      <c r="C7586"/>
      <c r="D7586"/>
      <c r="E7586"/>
    </row>
    <row r="7587" spans="2:5" x14ac:dyDescent="0.25">
      <c r="B7587"/>
      <c r="C7587"/>
      <c r="D7587"/>
      <c r="E7587"/>
    </row>
    <row r="7588" spans="2:5" x14ac:dyDescent="0.25">
      <c r="B7588"/>
      <c r="C7588"/>
      <c r="D7588"/>
      <c r="E7588"/>
    </row>
    <row r="7589" spans="2:5" x14ac:dyDescent="0.25">
      <c r="B7589"/>
      <c r="C7589"/>
      <c r="D7589"/>
      <c r="E7589"/>
    </row>
    <row r="7590" spans="2:5" x14ac:dyDescent="0.25">
      <c r="B7590"/>
      <c r="C7590"/>
      <c r="D7590"/>
      <c r="E7590"/>
    </row>
    <row r="7591" spans="2:5" x14ac:dyDescent="0.25">
      <c r="B7591"/>
      <c r="C7591"/>
      <c r="D7591"/>
      <c r="E7591"/>
    </row>
    <row r="7592" spans="2:5" x14ac:dyDescent="0.25">
      <c r="B7592"/>
      <c r="C7592"/>
      <c r="D7592"/>
      <c r="E7592"/>
    </row>
    <row r="7593" spans="2:5" x14ac:dyDescent="0.25">
      <c r="B7593"/>
      <c r="C7593"/>
      <c r="D7593"/>
      <c r="E7593"/>
    </row>
    <row r="7594" spans="2:5" x14ac:dyDescent="0.25">
      <c r="B7594"/>
      <c r="C7594"/>
      <c r="D7594"/>
      <c r="E7594"/>
    </row>
    <row r="7595" spans="2:5" x14ac:dyDescent="0.25">
      <c r="B7595"/>
      <c r="C7595"/>
      <c r="D7595"/>
      <c r="E7595"/>
    </row>
    <row r="7596" spans="2:5" x14ac:dyDescent="0.25">
      <c r="B7596"/>
      <c r="C7596"/>
      <c r="D7596"/>
      <c r="E7596"/>
    </row>
    <row r="7597" spans="2:5" x14ac:dyDescent="0.25">
      <c r="B7597"/>
      <c r="C7597"/>
      <c r="D7597"/>
      <c r="E7597"/>
    </row>
    <row r="7598" spans="2:5" x14ac:dyDescent="0.25">
      <c r="B7598"/>
      <c r="C7598"/>
      <c r="D7598"/>
      <c r="E7598"/>
    </row>
    <row r="7599" spans="2:5" x14ac:dyDescent="0.25">
      <c r="B7599"/>
      <c r="C7599"/>
      <c r="D7599"/>
      <c r="E7599"/>
    </row>
    <row r="7600" spans="2:5" x14ac:dyDescent="0.25">
      <c r="B7600"/>
      <c r="C7600"/>
      <c r="D7600"/>
      <c r="E7600"/>
    </row>
    <row r="7601" spans="2:5" x14ac:dyDescent="0.25">
      <c r="B7601"/>
      <c r="C7601"/>
      <c r="D7601"/>
      <c r="E7601"/>
    </row>
    <row r="7602" spans="2:5" x14ac:dyDescent="0.25">
      <c r="B7602"/>
      <c r="C7602"/>
      <c r="D7602"/>
      <c r="E7602"/>
    </row>
    <row r="7603" spans="2:5" x14ac:dyDescent="0.25">
      <c r="B7603"/>
      <c r="C7603"/>
      <c r="D7603"/>
      <c r="E7603"/>
    </row>
    <row r="7604" spans="2:5" x14ac:dyDescent="0.25">
      <c r="B7604"/>
      <c r="C7604"/>
      <c r="D7604"/>
      <c r="E7604"/>
    </row>
    <row r="7605" spans="2:5" x14ac:dyDescent="0.25">
      <c r="B7605"/>
      <c r="C7605"/>
      <c r="D7605"/>
      <c r="E7605"/>
    </row>
    <row r="7606" spans="2:5" x14ac:dyDescent="0.25">
      <c r="B7606"/>
      <c r="C7606"/>
      <c r="D7606"/>
      <c r="E7606"/>
    </row>
    <row r="7607" spans="2:5" x14ac:dyDescent="0.25">
      <c r="B7607"/>
      <c r="C7607"/>
      <c r="D7607"/>
      <c r="E7607"/>
    </row>
    <row r="7608" spans="2:5" x14ac:dyDescent="0.25">
      <c r="B7608"/>
      <c r="C7608"/>
      <c r="D7608"/>
      <c r="E7608"/>
    </row>
    <row r="7609" spans="2:5" x14ac:dyDescent="0.25">
      <c r="B7609"/>
      <c r="C7609"/>
      <c r="D7609"/>
      <c r="E7609"/>
    </row>
    <row r="7610" spans="2:5" x14ac:dyDescent="0.25">
      <c r="B7610"/>
      <c r="C7610"/>
      <c r="D7610"/>
      <c r="E7610"/>
    </row>
    <row r="7611" spans="2:5" x14ac:dyDescent="0.25">
      <c r="B7611"/>
      <c r="C7611"/>
      <c r="D7611"/>
      <c r="E7611"/>
    </row>
    <row r="7612" spans="2:5" x14ac:dyDescent="0.25">
      <c r="B7612"/>
      <c r="C7612"/>
      <c r="D7612"/>
      <c r="E7612"/>
    </row>
    <row r="7613" spans="2:5" x14ac:dyDescent="0.25">
      <c r="B7613"/>
      <c r="C7613"/>
      <c r="D7613"/>
      <c r="E7613"/>
    </row>
    <row r="7614" spans="2:5" x14ac:dyDescent="0.25">
      <c r="B7614"/>
      <c r="C7614"/>
      <c r="D7614"/>
      <c r="E7614"/>
    </row>
    <row r="7615" spans="2:5" x14ac:dyDescent="0.25">
      <c r="B7615"/>
      <c r="C7615"/>
      <c r="D7615"/>
      <c r="E7615"/>
    </row>
    <row r="7616" spans="2:5" x14ac:dyDescent="0.25">
      <c r="B7616"/>
      <c r="C7616"/>
      <c r="D7616"/>
      <c r="E7616"/>
    </row>
    <row r="7617" spans="2:5" x14ac:dyDescent="0.25">
      <c r="B7617"/>
      <c r="C7617"/>
      <c r="D7617"/>
      <c r="E7617"/>
    </row>
    <row r="7618" spans="2:5" x14ac:dyDescent="0.25">
      <c r="B7618"/>
      <c r="C7618"/>
      <c r="D7618"/>
      <c r="E7618"/>
    </row>
    <row r="7619" spans="2:5" x14ac:dyDescent="0.25">
      <c r="B7619"/>
      <c r="C7619"/>
      <c r="D7619"/>
      <c r="E7619"/>
    </row>
    <row r="7620" spans="2:5" x14ac:dyDescent="0.25">
      <c r="B7620"/>
      <c r="C7620"/>
      <c r="D7620"/>
      <c r="E7620"/>
    </row>
    <row r="7621" spans="2:5" x14ac:dyDescent="0.25">
      <c r="B7621"/>
      <c r="C7621"/>
      <c r="D7621"/>
      <c r="E7621"/>
    </row>
    <row r="7622" spans="2:5" x14ac:dyDescent="0.25">
      <c r="B7622"/>
      <c r="C7622"/>
      <c r="D7622"/>
      <c r="E7622"/>
    </row>
    <row r="7623" spans="2:5" x14ac:dyDescent="0.25">
      <c r="B7623"/>
      <c r="C7623"/>
      <c r="D7623"/>
      <c r="E7623"/>
    </row>
    <row r="7624" spans="2:5" x14ac:dyDescent="0.25">
      <c r="B7624"/>
      <c r="C7624"/>
      <c r="D7624"/>
      <c r="E7624"/>
    </row>
    <row r="7625" spans="2:5" x14ac:dyDescent="0.25">
      <c r="B7625"/>
      <c r="C7625"/>
      <c r="D7625"/>
      <c r="E7625"/>
    </row>
    <row r="7626" spans="2:5" x14ac:dyDescent="0.25">
      <c r="B7626"/>
      <c r="C7626"/>
      <c r="D7626"/>
      <c r="E7626"/>
    </row>
    <row r="7627" spans="2:5" x14ac:dyDescent="0.25">
      <c r="B7627"/>
      <c r="C7627"/>
      <c r="D7627"/>
      <c r="E7627"/>
    </row>
    <row r="7628" spans="2:5" x14ac:dyDescent="0.25">
      <c r="B7628"/>
      <c r="C7628"/>
      <c r="D7628"/>
      <c r="E7628"/>
    </row>
    <row r="7629" spans="2:5" x14ac:dyDescent="0.25">
      <c r="B7629"/>
      <c r="C7629"/>
      <c r="D7629"/>
      <c r="E7629"/>
    </row>
    <row r="7630" spans="2:5" x14ac:dyDescent="0.25">
      <c r="B7630"/>
      <c r="C7630"/>
      <c r="D7630"/>
      <c r="E7630"/>
    </row>
    <row r="7631" spans="2:5" x14ac:dyDescent="0.25">
      <c r="B7631"/>
      <c r="C7631"/>
      <c r="D7631"/>
      <c r="E7631"/>
    </row>
    <row r="7632" spans="2:5" x14ac:dyDescent="0.25">
      <c r="B7632"/>
      <c r="C7632"/>
      <c r="D7632"/>
      <c r="E7632"/>
    </row>
    <row r="7633" spans="2:5" x14ac:dyDescent="0.25">
      <c r="B7633"/>
      <c r="C7633"/>
      <c r="D7633"/>
      <c r="E7633"/>
    </row>
    <row r="7634" spans="2:5" x14ac:dyDescent="0.25">
      <c r="B7634"/>
      <c r="C7634"/>
      <c r="D7634"/>
      <c r="E7634"/>
    </row>
    <row r="7635" spans="2:5" x14ac:dyDescent="0.25">
      <c r="B7635"/>
      <c r="C7635"/>
      <c r="D7635"/>
      <c r="E7635"/>
    </row>
    <row r="7636" spans="2:5" x14ac:dyDescent="0.25">
      <c r="B7636"/>
      <c r="C7636"/>
      <c r="D7636"/>
      <c r="E7636"/>
    </row>
    <row r="7637" spans="2:5" x14ac:dyDescent="0.25">
      <c r="B7637"/>
      <c r="C7637"/>
      <c r="D7637"/>
      <c r="E7637"/>
    </row>
    <row r="7638" spans="2:5" x14ac:dyDescent="0.25">
      <c r="B7638"/>
      <c r="C7638"/>
      <c r="D7638"/>
      <c r="E7638"/>
    </row>
    <row r="7639" spans="2:5" x14ac:dyDescent="0.25">
      <c r="B7639"/>
      <c r="C7639"/>
      <c r="D7639"/>
      <c r="E7639"/>
    </row>
    <row r="7640" spans="2:5" x14ac:dyDescent="0.25">
      <c r="B7640"/>
      <c r="C7640"/>
      <c r="D7640"/>
      <c r="E7640"/>
    </row>
    <row r="7641" spans="2:5" x14ac:dyDescent="0.25">
      <c r="B7641"/>
      <c r="C7641"/>
      <c r="D7641"/>
      <c r="E7641"/>
    </row>
    <row r="7642" spans="2:5" x14ac:dyDescent="0.25">
      <c r="B7642"/>
      <c r="C7642"/>
      <c r="D7642"/>
      <c r="E7642"/>
    </row>
    <row r="7643" spans="2:5" x14ac:dyDescent="0.25">
      <c r="B7643"/>
      <c r="C7643"/>
      <c r="D7643"/>
      <c r="E7643"/>
    </row>
    <row r="7644" spans="2:5" x14ac:dyDescent="0.25">
      <c r="B7644"/>
      <c r="C7644"/>
      <c r="D7644"/>
      <c r="E7644"/>
    </row>
    <row r="7645" spans="2:5" x14ac:dyDescent="0.25">
      <c r="B7645"/>
      <c r="C7645"/>
      <c r="D7645"/>
      <c r="E7645"/>
    </row>
    <row r="7646" spans="2:5" x14ac:dyDescent="0.25">
      <c r="B7646"/>
      <c r="C7646"/>
      <c r="D7646"/>
      <c r="E7646"/>
    </row>
    <row r="7647" spans="2:5" x14ac:dyDescent="0.25">
      <c r="B7647"/>
      <c r="C7647"/>
      <c r="D7647"/>
      <c r="E7647"/>
    </row>
    <row r="7648" spans="2:5" x14ac:dyDescent="0.25">
      <c r="B7648"/>
      <c r="C7648"/>
      <c r="D7648"/>
      <c r="E7648"/>
    </row>
    <row r="7649" spans="2:5" x14ac:dyDescent="0.25">
      <c r="B7649"/>
      <c r="C7649"/>
      <c r="D7649"/>
      <c r="E7649"/>
    </row>
    <row r="7650" spans="2:5" x14ac:dyDescent="0.25">
      <c r="B7650"/>
      <c r="C7650"/>
      <c r="D7650"/>
      <c r="E7650"/>
    </row>
    <row r="7651" spans="2:5" x14ac:dyDescent="0.25">
      <c r="B7651"/>
      <c r="C7651"/>
      <c r="D7651"/>
      <c r="E7651"/>
    </row>
    <row r="7652" spans="2:5" x14ac:dyDescent="0.25">
      <c r="B7652"/>
      <c r="C7652"/>
      <c r="D7652"/>
      <c r="E7652"/>
    </row>
    <row r="7653" spans="2:5" x14ac:dyDescent="0.25">
      <c r="B7653"/>
      <c r="C7653"/>
      <c r="D7653"/>
      <c r="E7653"/>
    </row>
    <row r="7654" spans="2:5" x14ac:dyDescent="0.25">
      <c r="B7654"/>
      <c r="C7654"/>
      <c r="D7654"/>
      <c r="E7654"/>
    </row>
    <row r="7655" spans="2:5" x14ac:dyDescent="0.25">
      <c r="B7655"/>
      <c r="C7655"/>
      <c r="D7655"/>
      <c r="E7655"/>
    </row>
    <row r="7656" spans="2:5" x14ac:dyDescent="0.25">
      <c r="B7656"/>
      <c r="C7656"/>
      <c r="D7656"/>
      <c r="E7656"/>
    </row>
    <row r="7657" spans="2:5" x14ac:dyDescent="0.25">
      <c r="B7657"/>
      <c r="C7657"/>
      <c r="D7657"/>
      <c r="E7657"/>
    </row>
    <row r="7658" spans="2:5" x14ac:dyDescent="0.25">
      <c r="B7658"/>
      <c r="C7658"/>
      <c r="D7658"/>
      <c r="E7658"/>
    </row>
    <row r="7659" spans="2:5" x14ac:dyDescent="0.25">
      <c r="B7659"/>
      <c r="C7659"/>
      <c r="D7659"/>
      <c r="E7659"/>
    </row>
    <row r="7660" spans="2:5" x14ac:dyDescent="0.25">
      <c r="B7660"/>
      <c r="C7660"/>
      <c r="D7660"/>
      <c r="E7660"/>
    </row>
    <row r="7661" spans="2:5" x14ac:dyDescent="0.25">
      <c r="B7661"/>
      <c r="C7661"/>
      <c r="D7661"/>
      <c r="E7661"/>
    </row>
    <row r="7662" spans="2:5" x14ac:dyDescent="0.25">
      <c r="B7662"/>
      <c r="C7662"/>
      <c r="D7662"/>
      <c r="E7662"/>
    </row>
    <row r="7663" spans="2:5" x14ac:dyDescent="0.25">
      <c r="B7663"/>
      <c r="C7663"/>
      <c r="D7663"/>
      <c r="E7663"/>
    </row>
    <row r="7664" spans="2:5" x14ac:dyDescent="0.25">
      <c r="B7664"/>
      <c r="C7664"/>
      <c r="D7664"/>
      <c r="E7664"/>
    </row>
    <row r="7665" spans="2:5" x14ac:dyDescent="0.25">
      <c r="B7665"/>
      <c r="C7665"/>
      <c r="D7665"/>
      <c r="E7665"/>
    </row>
    <row r="7666" spans="2:5" x14ac:dyDescent="0.25">
      <c r="B7666"/>
      <c r="C7666"/>
      <c r="D7666"/>
      <c r="E7666"/>
    </row>
    <row r="7667" spans="2:5" x14ac:dyDescent="0.25">
      <c r="B7667"/>
      <c r="C7667"/>
      <c r="D7667"/>
      <c r="E7667"/>
    </row>
    <row r="7668" spans="2:5" x14ac:dyDescent="0.25">
      <c r="B7668"/>
      <c r="C7668"/>
      <c r="D7668"/>
      <c r="E7668"/>
    </row>
    <row r="7669" spans="2:5" x14ac:dyDescent="0.25">
      <c r="B7669"/>
      <c r="C7669"/>
      <c r="D7669"/>
      <c r="E7669"/>
    </row>
    <row r="7670" spans="2:5" x14ac:dyDescent="0.25">
      <c r="B7670"/>
      <c r="C7670"/>
      <c r="D7670"/>
      <c r="E7670"/>
    </row>
    <row r="7671" spans="2:5" x14ac:dyDescent="0.25">
      <c r="B7671"/>
      <c r="C7671"/>
      <c r="D7671"/>
      <c r="E7671"/>
    </row>
    <row r="7672" spans="2:5" x14ac:dyDescent="0.25">
      <c r="B7672"/>
      <c r="C7672"/>
      <c r="D7672"/>
      <c r="E7672"/>
    </row>
    <row r="7673" spans="2:5" x14ac:dyDescent="0.25">
      <c r="B7673"/>
      <c r="C7673"/>
      <c r="D7673"/>
      <c r="E7673"/>
    </row>
    <row r="7674" spans="2:5" x14ac:dyDescent="0.25">
      <c r="B7674"/>
      <c r="C7674"/>
      <c r="D7674"/>
      <c r="E7674"/>
    </row>
    <row r="7675" spans="2:5" x14ac:dyDescent="0.25">
      <c r="B7675"/>
      <c r="C7675"/>
      <c r="D7675"/>
      <c r="E7675"/>
    </row>
    <row r="7676" spans="2:5" x14ac:dyDescent="0.25">
      <c r="B7676"/>
      <c r="C7676"/>
      <c r="D7676"/>
      <c r="E7676"/>
    </row>
    <row r="7677" spans="2:5" x14ac:dyDescent="0.25">
      <c r="B7677"/>
      <c r="C7677"/>
      <c r="D7677"/>
      <c r="E7677"/>
    </row>
    <row r="7678" spans="2:5" x14ac:dyDescent="0.25">
      <c r="B7678"/>
      <c r="C7678"/>
      <c r="D7678"/>
      <c r="E7678"/>
    </row>
    <row r="7679" spans="2:5" x14ac:dyDescent="0.25">
      <c r="B7679"/>
      <c r="C7679"/>
      <c r="D7679"/>
      <c r="E7679"/>
    </row>
    <row r="7680" spans="2:5" x14ac:dyDescent="0.25">
      <c r="B7680"/>
      <c r="C7680"/>
      <c r="D7680"/>
      <c r="E7680"/>
    </row>
    <row r="7681" spans="2:5" x14ac:dyDescent="0.25">
      <c r="B7681"/>
      <c r="C7681"/>
      <c r="D7681"/>
      <c r="E7681"/>
    </row>
    <row r="7682" spans="2:5" x14ac:dyDescent="0.25">
      <c r="B7682"/>
      <c r="C7682"/>
      <c r="D7682"/>
      <c r="E7682"/>
    </row>
    <row r="7683" spans="2:5" x14ac:dyDescent="0.25">
      <c r="B7683"/>
      <c r="C7683"/>
      <c r="D7683"/>
      <c r="E7683"/>
    </row>
    <row r="7684" spans="2:5" x14ac:dyDescent="0.25">
      <c r="B7684"/>
      <c r="C7684"/>
      <c r="D7684"/>
      <c r="E7684"/>
    </row>
    <row r="7685" spans="2:5" x14ac:dyDescent="0.25">
      <c r="B7685"/>
      <c r="C7685"/>
      <c r="D7685"/>
      <c r="E7685"/>
    </row>
    <row r="7686" spans="2:5" x14ac:dyDescent="0.25">
      <c r="B7686"/>
      <c r="C7686"/>
      <c r="D7686"/>
      <c r="E7686"/>
    </row>
    <row r="7687" spans="2:5" x14ac:dyDescent="0.25">
      <c r="B7687"/>
      <c r="C7687"/>
      <c r="D7687"/>
      <c r="E7687"/>
    </row>
    <row r="7688" spans="2:5" x14ac:dyDescent="0.25">
      <c r="B7688"/>
      <c r="C7688"/>
      <c r="D7688"/>
      <c r="E7688"/>
    </row>
    <row r="7689" spans="2:5" x14ac:dyDescent="0.25">
      <c r="B7689"/>
      <c r="C7689"/>
      <c r="D7689"/>
      <c r="E7689"/>
    </row>
    <row r="7690" spans="2:5" x14ac:dyDescent="0.25">
      <c r="B7690"/>
      <c r="C7690"/>
      <c r="D7690"/>
      <c r="E7690"/>
    </row>
    <row r="7691" spans="2:5" x14ac:dyDescent="0.25">
      <c r="B7691"/>
      <c r="C7691"/>
      <c r="D7691"/>
      <c r="E7691"/>
    </row>
    <row r="7692" spans="2:5" x14ac:dyDescent="0.25">
      <c r="B7692"/>
      <c r="C7692"/>
      <c r="D7692"/>
      <c r="E7692"/>
    </row>
    <row r="7693" spans="2:5" x14ac:dyDescent="0.25">
      <c r="B7693"/>
      <c r="C7693"/>
      <c r="D7693"/>
      <c r="E7693"/>
    </row>
    <row r="7694" spans="2:5" x14ac:dyDescent="0.25">
      <c r="B7694"/>
      <c r="C7694"/>
      <c r="D7694"/>
      <c r="E7694"/>
    </row>
    <row r="7695" spans="2:5" x14ac:dyDescent="0.25">
      <c r="B7695"/>
      <c r="C7695"/>
      <c r="D7695"/>
      <c r="E7695"/>
    </row>
    <row r="7696" spans="2:5" x14ac:dyDescent="0.25">
      <c r="B7696"/>
      <c r="C7696"/>
      <c r="D7696"/>
      <c r="E7696"/>
    </row>
    <row r="7697" spans="2:5" x14ac:dyDescent="0.25">
      <c r="B7697"/>
      <c r="C7697"/>
      <c r="D7697"/>
      <c r="E7697"/>
    </row>
    <row r="7698" spans="2:5" x14ac:dyDescent="0.25">
      <c r="B7698"/>
      <c r="C7698"/>
      <c r="D7698"/>
      <c r="E7698"/>
    </row>
    <row r="7699" spans="2:5" x14ac:dyDescent="0.25">
      <c r="B7699"/>
      <c r="C7699"/>
      <c r="D7699"/>
      <c r="E7699"/>
    </row>
    <row r="7700" spans="2:5" x14ac:dyDescent="0.25">
      <c r="B7700"/>
      <c r="C7700"/>
      <c r="D7700"/>
      <c r="E7700"/>
    </row>
    <row r="7701" spans="2:5" x14ac:dyDescent="0.25">
      <c r="B7701"/>
      <c r="C7701"/>
      <c r="D7701"/>
      <c r="E7701"/>
    </row>
    <row r="7702" spans="2:5" x14ac:dyDescent="0.25">
      <c r="B7702"/>
      <c r="C7702"/>
      <c r="D7702"/>
      <c r="E7702"/>
    </row>
    <row r="7703" spans="2:5" x14ac:dyDescent="0.25">
      <c r="B7703"/>
      <c r="C7703"/>
      <c r="D7703"/>
      <c r="E7703"/>
    </row>
    <row r="7704" spans="2:5" x14ac:dyDescent="0.25">
      <c r="B7704"/>
      <c r="C7704"/>
      <c r="D7704"/>
      <c r="E7704"/>
    </row>
    <row r="7705" spans="2:5" x14ac:dyDescent="0.25">
      <c r="B7705"/>
      <c r="C7705"/>
      <c r="D7705"/>
      <c r="E7705"/>
    </row>
    <row r="7706" spans="2:5" x14ac:dyDescent="0.25">
      <c r="B7706"/>
      <c r="C7706"/>
      <c r="D7706"/>
      <c r="E7706"/>
    </row>
    <row r="7707" spans="2:5" x14ac:dyDescent="0.25">
      <c r="B7707"/>
      <c r="C7707"/>
      <c r="D7707"/>
      <c r="E7707"/>
    </row>
    <row r="7708" spans="2:5" x14ac:dyDescent="0.25">
      <c r="B7708"/>
      <c r="C7708"/>
      <c r="D7708"/>
      <c r="E7708"/>
    </row>
    <row r="7709" spans="2:5" x14ac:dyDescent="0.25">
      <c r="B7709"/>
      <c r="C7709"/>
      <c r="D7709"/>
      <c r="E7709"/>
    </row>
    <row r="7710" spans="2:5" x14ac:dyDescent="0.25">
      <c r="B7710"/>
      <c r="C7710"/>
      <c r="D7710"/>
      <c r="E7710"/>
    </row>
    <row r="7711" spans="2:5" x14ac:dyDescent="0.25">
      <c r="B7711"/>
      <c r="C7711"/>
      <c r="D7711"/>
      <c r="E7711"/>
    </row>
    <row r="7712" spans="2:5" x14ac:dyDescent="0.25">
      <c r="B7712"/>
      <c r="C7712"/>
      <c r="D7712"/>
      <c r="E7712"/>
    </row>
    <row r="7713" spans="2:5" x14ac:dyDescent="0.25">
      <c r="B7713"/>
      <c r="C7713"/>
      <c r="D7713"/>
      <c r="E7713"/>
    </row>
    <row r="7714" spans="2:5" x14ac:dyDescent="0.25">
      <c r="B7714"/>
      <c r="C7714"/>
      <c r="D7714"/>
      <c r="E7714"/>
    </row>
    <row r="7715" spans="2:5" x14ac:dyDescent="0.25">
      <c r="B7715"/>
      <c r="C7715"/>
      <c r="D7715"/>
      <c r="E7715"/>
    </row>
    <row r="7716" spans="2:5" x14ac:dyDescent="0.25">
      <c r="B7716"/>
      <c r="C7716"/>
      <c r="D7716"/>
      <c r="E7716"/>
    </row>
    <row r="7717" spans="2:5" x14ac:dyDescent="0.25">
      <c r="B7717"/>
      <c r="C7717"/>
      <c r="D7717"/>
      <c r="E7717"/>
    </row>
    <row r="7718" spans="2:5" x14ac:dyDescent="0.25">
      <c r="B7718"/>
      <c r="C7718"/>
      <c r="D7718"/>
      <c r="E7718"/>
    </row>
    <row r="7719" spans="2:5" x14ac:dyDescent="0.25">
      <c r="B7719"/>
      <c r="C7719"/>
      <c r="D7719"/>
      <c r="E7719"/>
    </row>
    <row r="7720" spans="2:5" x14ac:dyDescent="0.25">
      <c r="B7720"/>
      <c r="C7720"/>
      <c r="D7720"/>
      <c r="E7720"/>
    </row>
    <row r="7721" spans="2:5" x14ac:dyDescent="0.25">
      <c r="B7721"/>
      <c r="C7721"/>
      <c r="D7721"/>
      <c r="E7721"/>
    </row>
    <row r="7722" spans="2:5" x14ac:dyDescent="0.25">
      <c r="B7722"/>
      <c r="C7722"/>
      <c r="D7722"/>
      <c r="E7722"/>
    </row>
    <row r="7723" spans="2:5" x14ac:dyDescent="0.25">
      <c r="B7723"/>
      <c r="C7723"/>
      <c r="D7723"/>
      <c r="E7723"/>
    </row>
    <row r="7724" spans="2:5" x14ac:dyDescent="0.25">
      <c r="B7724"/>
      <c r="C7724"/>
      <c r="D7724"/>
      <c r="E7724"/>
    </row>
    <row r="7725" spans="2:5" x14ac:dyDescent="0.25">
      <c r="B7725"/>
      <c r="C7725"/>
      <c r="D7725"/>
      <c r="E7725"/>
    </row>
    <row r="7726" spans="2:5" x14ac:dyDescent="0.25">
      <c r="B7726"/>
      <c r="C7726"/>
      <c r="D7726"/>
      <c r="E7726"/>
    </row>
    <row r="7727" spans="2:5" x14ac:dyDescent="0.25">
      <c r="B7727"/>
      <c r="C7727"/>
      <c r="D7727"/>
      <c r="E7727"/>
    </row>
    <row r="7728" spans="2:5" x14ac:dyDescent="0.25">
      <c r="B7728"/>
      <c r="C7728"/>
      <c r="D7728"/>
      <c r="E7728"/>
    </row>
    <row r="7729" spans="2:5" x14ac:dyDescent="0.25">
      <c r="B7729"/>
      <c r="C7729"/>
      <c r="D7729"/>
      <c r="E7729"/>
    </row>
    <row r="7730" spans="2:5" x14ac:dyDescent="0.25">
      <c r="B7730"/>
      <c r="C7730"/>
      <c r="D7730"/>
      <c r="E7730"/>
    </row>
    <row r="7731" spans="2:5" x14ac:dyDescent="0.25">
      <c r="B7731"/>
      <c r="C7731"/>
      <c r="D7731"/>
      <c r="E7731"/>
    </row>
    <row r="7732" spans="2:5" x14ac:dyDescent="0.25">
      <c r="B7732"/>
      <c r="C7732"/>
      <c r="D7732"/>
      <c r="E7732"/>
    </row>
    <row r="7733" spans="2:5" x14ac:dyDescent="0.25">
      <c r="B7733"/>
      <c r="C7733"/>
      <c r="D7733"/>
      <c r="E7733"/>
    </row>
    <row r="7734" spans="2:5" x14ac:dyDescent="0.25">
      <c r="B7734"/>
      <c r="C7734"/>
      <c r="D7734"/>
      <c r="E7734"/>
    </row>
    <row r="7735" spans="2:5" x14ac:dyDescent="0.25">
      <c r="B7735"/>
      <c r="C7735"/>
      <c r="D7735"/>
      <c r="E7735"/>
    </row>
    <row r="7736" spans="2:5" x14ac:dyDescent="0.25">
      <c r="B7736"/>
      <c r="C7736"/>
      <c r="D7736"/>
      <c r="E7736"/>
    </row>
    <row r="7737" spans="2:5" x14ac:dyDescent="0.25">
      <c r="B7737"/>
      <c r="C7737"/>
      <c r="D7737"/>
      <c r="E7737"/>
    </row>
    <row r="7738" spans="2:5" x14ac:dyDescent="0.25">
      <c r="B7738"/>
      <c r="C7738"/>
      <c r="D7738"/>
      <c r="E7738"/>
    </row>
    <row r="7739" spans="2:5" x14ac:dyDescent="0.25">
      <c r="B7739"/>
      <c r="C7739"/>
      <c r="D7739"/>
      <c r="E7739"/>
    </row>
    <row r="7740" spans="2:5" x14ac:dyDescent="0.25">
      <c r="B7740"/>
      <c r="C7740"/>
      <c r="D7740"/>
      <c r="E7740"/>
    </row>
    <row r="7741" spans="2:5" x14ac:dyDescent="0.25">
      <c r="B7741"/>
      <c r="C7741"/>
      <c r="D7741"/>
      <c r="E7741"/>
    </row>
    <row r="7742" spans="2:5" x14ac:dyDescent="0.25">
      <c r="B7742"/>
      <c r="C7742"/>
      <c r="D7742"/>
      <c r="E7742"/>
    </row>
    <row r="7743" spans="2:5" x14ac:dyDescent="0.25">
      <c r="B7743"/>
      <c r="C7743"/>
      <c r="D7743"/>
      <c r="E7743"/>
    </row>
    <row r="7744" spans="2:5" x14ac:dyDescent="0.25">
      <c r="B7744"/>
      <c r="C7744"/>
      <c r="D7744"/>
      <c r="E7744"/>
    </row>
    <row r="7745" spans="2:5" x14ac:dyDescent="0.25">
      <c r="B7745"/>
      <c r="C7745"/>
      <c r="D7745"/>
      <c r="E7745"/>
    </row>
    <row r="7746" spans="2:5" x14ac:dyDescent="0.25">
      <c r="B7746"/>
      <c r="C7746"/>
      <c r="D7746"/>
      <c r="E7746"/>
    </row>
    <row r="7747" spans="2:5" x14ac:dyDescent="0.25">
      <c r="B7747"/>
      <c r="C7747"/>
      <c r="D7747"/>
      <c r="E7747"/>
    </row>
    <row r="7748" spans="2:5" x14ac:dyDescent="0.25">
      <c r="B7748"/>
      <c r="C7748"/>
      <c r="D7748"/>
      <c r="E7748"/>
    </row>
    <row r="7749" spans="2:5" x14ac:dyDescent="0.25">
      <c r="B7749"/>
      <c r="C7749"/>
      <c r="D7749"/>
      <c r="E7749"/>
    </row>
    <row r="7750" spans="2:5" x14ac:dyDescent="0.25">
      <c r="B7750"/>
      <c r="C7750"/>
      <c r="D7750"/>
      <c r="E7750"/>
    </row>
    <row r="7751" spans="2:5" x14ac:dyDescent="0.25">
      <c r="B7751"/>
      <c r="C7751"/>
      <c r="D7751"/>
      <c r="E7751"/>
    </row>
    <row r="7752" spans="2:5" x14ac:dyDescent="0.25">
      <c r="B7752"/>
      <c r="C7752"/>
      <c r="D7752"/>
      <c r="E7752"/>
    </row>
    <row r="7753" spans="2:5" x14ac:dyDescent="0.25">
      <c r="B7753"/>
      <c r="C7753"/>
      <c r="D7753"/>
      <c r="E7753"/>
    </row>
    <row r="7754" spans="2:5" x14ac:dyDescent="0.25">
      <c r="B7754"/>
      <c r="C7754"/>
      <c r="D7754"/>
      <c r="E7754"/>
    </row>
    <row r="7755" spans="2:5" x14ac:dyDescent="0.25">
      <c r="B7755"/>
      <c r="C7755"/>
      <c r="D7755"/>
      <c r="E7755"/>
    </row>
    <row r="7756" spans="2:5" x14ac:dyDescent="0.25">
      <c r="B7756"/>
      <c r="C7756"/>
      <c r="D7756"/>
      <c r="E7756"/>
    </row>
    <row r="7757" spans="2:5" x14ac:dyDescent="0.25">
      <c r="B7757"/>
      <c r="C7757"/>
      <c r="D7757"/>
      <c r="E7757"/>
    </row>
    <row r="7758" spans="2:5" x14ac:dyDescent="0.25">
      <c r="B7758"/>
      <c r="C7758"/>
      <c r="D7758"/>
      <c r="E7758"/>
    </row>
    <row r="7759" spans="2:5" x14ac:dyDescent="0.25">
      <c r="B7759"/>
      <c r="C7759"/>
      <c r="D7759"/>
      <c r="E7759"/>
    </row>
    <row r="7760" spans="2:5" x14ac:dyDescent="0.25">
      <c r="B7760"/>
      <c r="C7760"/>
      <c r="D7760"/>
      <c r="E7760"/>
    </row>
    <row r="7761" spans="2:5" x14ac:dyDescent="0.25">
      <c r="B7761"/>
      <c r="C7761"/>
      <c r="D7761"/>
      <c r="E7761"/>
    </row>
    <row r="7762" spans="2:5" x14ac:dyDescent="0.25">
      <c r="B7762"/>
      <c r="C7762"/>
      <c r="D7762"/>
      <c r="E7762"/>
    </row>
    <row r="7763" spans="2:5" x14ac:dyDescent="0.25">
      <c r="B7763"/>
      <c r="C7763"/>
      <c r="D7763"/>
      <c r="E7763"/>
    </row>
    <row r="7764" spans="2:5" x14ac:dyDescent="0.25">
      <c r="B7764"/>
      <c r="C7764"/>
      <c r="D7764"/>
      <c r="E7764"/>
    </row>
    <row r="7765" spans="2:5" x14ac:dyDescent="0.25">
      <c r="B7765"/>
      <c r="C7765"/>
      <c r="D7765"/>
      <c r="E7765"/>
    </row>
    <row r="7766" spans="2:5" x14ac:dyDescent="0.25">
      <c r="B7766"/>
      <c r="C7766"/>
      <c r="D7766"/>
      <c r="E7766"/>
    </row>
    <row r="7767" spans="2:5" x14ac:dyDescent="0.25">
      <c r="B7767"/>
      <c r="C7767"/>
      <c r="D7767"/>
      <c r="E7767"/>
    </row>
    <row r="7768" spans="2:5" x14ac:dyDescent="0.25">
      <c r="B7768"/>
      <c r="C7768"/>
      <c r="D7768"/>
      <c r="E7768"/>
    </row>
    <row r="7769" spans="2:5" x14ac:dyDescent="0.25">
      <c r="B7769"/>
      <c r="C7769"/>
      <c r="D7769"/>
      <c r="E7769"/>
    </row>
    <row r="7770" spans="2:5" x14ac:dyDescent="0.25">
      <c r="B7770"/>
      <c r="C7770"/>
      <c r="D7770"/>
      <c r="E7770"/>
    </row>
    <row r="7771" spans="2:5" x14ac:dyDescent="0.25">
      <c r="B7771"/>
      <c r="C7771"/>
      <c r="D7771"/>
      <c r="E7771"/>
    </row>
    <row r="7772" spans="2:5" x14ac:dyDescent="0.25">
      <c r="B7772"/>
      <c r="C7772"/>
      <c r="D7772"/>
      <c r="E7772"/>
    </row>
    <row r="7773" spans="2:5" x14ac:dyDescent="0.25">
      <c r="B7773"/>
      <c r="C7773"/>
      <c r="D7773"/>
      <c r="E7773"/>
    </row>
    <row r="7774" spans="2:5" x14ac:dyDescent="0.25">
      <c r="B7774"/>
      <c r="C7774"/>
      <c r="D7774"/>
      <c r="E7774"/>
    </row>
    <row r="7775" spans="2:5" x14ac:dyDescent="0.25">
      <c r="B7775"/>
      <c r="C7775"/>
      <c r="D7775"/>
      <c r="E7775"/>
    </row>
    <row r="7776" spans="2:5" x14ac:dyDescent="0.25">
      <c r="B7776"/>
      <c r="C7776"/>
      <c r="D7776"/>
      <c r="E7776"/>
    </row>
    <row r="7777" spans="2:5" x14ac:dyDescent="0.25">
      <c r="B7777"/>
      <c r="C7777"/>
      <c r="D7777"/>
      <c r="E7777"/>
    </row>
    <row r="7778" spans="2:5" x14ac:dyDescent="0.25">
      <c r="B7778"/>
      <c r="C7778"/>
      <c r="D7778"/>
      <c r="E7778"/>
    </row>
    <row r="7779" spans="2:5" x14ac:dyDescent="0.25">
      <c r="B7779"/>
      <c r="C7779"/>
      <c r="D7779"/>
      <c r="E7779"/>
    </row>
    <row r="7780" spans="2:5" x14ac:dyDescent="0.25">
      <c r="B7780"/>
      <c r="C7780"/>
      <c r="D7780"/>
      <c r="E7780"/>
    </row>
    <row r="7781" spans="2:5" x14ac:dyDescent="0.25">
      <c r="B7781"/>
      <c r="C7781"/>
      <c r="D7781"/>
      <c r="E7781"/>
    </row>
    <row r="7782" spans="2:5" x14ac:dyDescent="0.25">
      <c r="B7782"/>
      <c r="C7782"/>
      <c r="D7782"/>
      <c r="E7782"/>
    </row>
    <row r="7783" spans="2:5" x14ac:dyDescent="0.25">
      <c r="B7783"/>
      <c r="C7783"/>
      <c r="D7783"/>
      <c r="E7783"/>
    </row>
    <row r="7784" spans="2:5" x14ac:dyDescent="0.25">
      <c r="B7784"/>
      <c r="C7784"/>
      <c r="D7784"/>
      <c r="E7784"/>
    </row>
    <row r="7785" spans="2:5" x14ac:dyDescent="0.25">
      <c r="B7785"/>
      <c r="C7785"/>
      <c r="D7785"/>
      <c r="E7785"/>
    </row>
    <row r="7786" spans="2:5" x14ac:dyDescent="0.25">
      <c r="B7786"/>
      <c r="C7786"/>
      <c r="D7786"/>
      <c r="E7786"/>
    </row>
    <row r="7787" spans="2:5" x14ac:dyDescent="0.25">
      <c r="B7787"/>
      <c r="C7787"/>
      <c r="D7787"/>
      <c r="E7787"/>
    </row>
    <row r="7788" spans="2:5" x14ac:dyDescent="0.25">
      <c r="B7788"/>
      <c r="C7788"/>
      <c r="D7788"/>
      <c r="E7788"/>
    </row>
    <row r="7789" spans="2:5" x14ac:dyDescent="0.25">
      <c r="B7789"/>
      <c r="C7789"/>
      <c r="D7789"/>
      <c r="E7789"/>
    </row>
    <row r="7790" spans="2:5" x14ac:dyDescent="0.25">
      <c r="B7790"/>
      <c r="C7790"/>
      <c r="D7790"/>
      <c r="E7790"/>
    </row>
    <row r="7791" spans="2:5" x14ac:dyDescent="0.25">
      <c r="B7791"/>
      <c r="C7791"/>
      <c r="D7791"/>
      <c r="E7791"/>
    </row>
    <row r="7792" spans="2:5" x14ac:dyDescent="0.25">
      <c r="B7792"/>
      <c r="C7792"/>
      <c r="D7792"/>
      <c r="E7792"/>
    </row>
    <row r="7793" spans="2:5" x14ac:dyDescent="0.25">
      <c r="B7793"/>
      <c r="C7793"/>
      <c r="D7793"/>
      <c r="E7793"/>
    </row>
    <row r="7794" spans="2:5" x14ac:dyDescent="0.25">
      <c r="B7794"/>
      <c r="C7794"/>
      <c r="D7794"/>
      <c r="E7794"/>
    </row>
    <row r="7795" spans="2:5" x14ac:dyDescent="0.25">
      <c r="B7795"/>
      <c r="C7795"/>
      <c r="D7795"/>
      <c r="E7795"/>
    </row>
    <row r="7796" spans="2:5" x14ac:dyDescent="0.25">
      <c r="B7796"/>
      <c r="C7796"/>
      <c r="D7796"/>
      <c r="E7796"/>
    </row>
    <row r="7797" spans="2:5" x14ac:dyDescent="0.25">
      <c r="B7797"/>
      <c r="C7797"/>
      <c r="D7797"/>
      <c r="E7797"/>
    </row>
    <row r="7798" spans="2:5" x14ac:dyDescent="0.25">
      <c r="B7798"/>
      <c r="C7798"/>
      <c r="D7798"/>
      <c r="E7798"/>
    </row>
    <row r="7799" spans="2:5" x14ac:dyDescent="0.25">
      <c r="B7799"/>
      <c r="C7799"/>
      <c r="D7799"/>
      <c r="E7799"/>
    </row>
    <row r="7800" spans="2:5" x14ac:dyDescent="0.25">
      <c r="B7800"/>
      <c r="C7800"/>
      <c r="D7800"/>
      <c r="E7800"/>
    </row>
    <row r="7801" spans="2:5" x14ac:dyDescent="0.25">
      <c r="B7801"/>
      <c r="C7801"/>
      <c r="D7801"/>
      <c r="E7801"/>
    </row>
    <row r="7802" spans="2:5" x14ac:dyDescent="0.25">
      <c r="B7802"/>
      <c r="C7802"/>
      <c r="D7802"/>
      <c r="E7802"/>
    </row>
    <row r="7803" spans="2:5" x14ac:dyDescent="0.25">
      <c r="B7803"/>
      <c r="C7803"/>
      <c r="D7803"/>
      <c r="E7803"/>
    </row>
    <row r="7804" spans="2:5" x14ac:dyDescent="0.25">
      <c r="B7804"/>
      <c r="C7804"/>
      <c r="D7804"/>
      <c r="E7804"/>
    </row>
    <row r="7805" spans="2:5" x14ac:dyDescent="0.25">
      <c r="B7805"/>
      <c r="C7805"/>
      <c r="D7805"/>
      <c r="E7805"/>
    </row>
    <row r="7806" spans="2:5" x14ac:dyDescent="0.25">
      <c r="B7806"/>
      <c r="C7806"/>
      <c r="D7806"/>
      <c r="E7806"/>
    </row>
    <row r="7807" spans="2:5" x14ac:dyDescent="0.25">
      <c r="B7807"/>
      <c r="C7807"/>
      <c r="D7807"/>
      <c r="E7807"/>
    </row>
    <row r="7808" spans="2:5" x14ac:dyDescent="0.25">
      <c r="B7808"/>
      <c r="C7808"/>
      <c r="D7808"/>
      <c r="E7808"/>
    </row>
    <row r="7809" spans="2:5" x14ac:dyDescent="0.25">
      <c r="B7809"/>
      <c r="C7809"/>
      <c r="D7809"/>
      <c r="E7809"/>
    </row>
    <row r="7810" spans="2:5" x14ac:dyDescent="0.25">
      <c r="B7810"/>
      <c r="C7810"/>
      <c r="D7810"/>
      <c r="E7810"/>
    </row>
    <row r="7811" spans="2:5" x14ac:dyDescent="0.25">
      <c r="B7811"/>
      <c r="C7811"/>
      <c r="D7811"/>
      <c r="E7811"/>
    </row>
    <row r="7812" spans="2:5" x14ac:dyDescent="0.25">
      <c r="B7812"/>
      <c r="C7812"/>
      <c r="D7812"/>
      <c r="E7812"/>
    </row>
    <row r="7813" spans="2:5" x14ac:dyDescent="0.25">
      <c r="B7813"/>
      <c r="C7813"/>
      <c r="D7813"/>
      <c r="E7813"/>
    </row>
    <row r="7814" spans="2:5" x14ac:dyDescent="0.25">
      <c r="B7814"/>
      <c r="C7814"/>
      <c r="D7814"/>
      <c r="E7814"/>
    </row>
    <row r="7815" spans="2:5" x14ac:dyDescent="0.25">
      <c r="B7815"/>
      <c r="C7815"/>
      <c r="D7815"/>
      <c r="E7815"/>
    </row>
    <row r="7816" spans="2:5" x14ac:dyDescent="0.25">
      <c r="B7816"/>
      <c r="C7816"/>
      <c r="D7816"/>
      <c r="E7816"/>
    </row>
    <row r="7817" spans="2:5" x14ac:dyDescent="0.25">
      <c r="B7817"/>
      <c r="C7817"/>
      <c r="D7817"/>
      <c r="E7817"/>
    </row>
    <row r="7818" spans="2:5" x14ac:dyDescent="0.25">
      <c r="B7818"/>
      <c r="C7818"/>
      <c r="D7818"/>
      <c r="E7818"/>
    </row>
    <row r="7819" spans="2:5" x14ac:dyDescent="0.25">
      <c r="B7819"/>
      <c r="C7819"/>
      <c r="D7819"/>
      <c r="E7819"/>
    </row>
    <row r="7820" spans="2:5" x14ac:dyDescent="0.25">
      <c r="B7820"/>
      <c r="C7820"/>
      <c r="D7820"/>
      <c r="E7820"/>
    </row>
    <row r="7821" spans="2:5" x14ac:dyDescent="0.25">
      <c r="B7821"/>
      <c r="C7821"/>
      <c r="D7821"/>
      <c r="E7821"/>
    </row>
    <row r="7822" spans="2:5" x14ac:dyDescent="0.25">
      <c r="B7822"/>
      <c r="C7822"/>
      <c r="D7822"/>
      <c r="E7822"/>
    </row>
    <row r="7823" spans="2:5" x14ac:dyDescent="0.25">
      <c r="B7823"/>
      <c r="C7823"/>
      <c r="D7823"/>
      <c r="E7823"/>
    </row>
    <row r="7824" spans="2:5" x14ac:dyDescent="0.25">
      <c r="B7824"/>
      <c r="C7824"/>
      <c r="D7824"/>
      <c r="E7824"/>
    </row>
    <row r="7825" spans="2:5" x14ac:dyDescent="0.25">
      <c r="B7825"/>
      <c r="C7825"/>
      <c r="D7825"/>
      <c r="E7825"/>
    </row>
    <row r="7826" spans="2:5" x14ac:dyDescent="0.25">
      <c r="B7826"/>
      <c r="C7826"/>
      <c r="D7826"/>
      <c r="E7826"/>
    </row>
    <row r="7827" spans="2:5" x14ac:dyDescent="0.25">
      <c r="B7827"/>
      <c r="C7827"/>
      <c r="D7827"/>
      <c r="E7827"/>
    </row>
    <row r="7828" spans="2:5" x14ac:dyDescent="0.25">
      <c r="B7828"/>
      <c r="C7828"/>
      <c r="D7828"/>
      <c r="E7828"/>
    </row>
    <row r="7829" spans="2:5" x14ac:dyDescent="0.25">
      <c r="B7829"/>
      <c r="C7829"/>
      <c r="D7829"/>
      <c r="E7829"/>
    </row>
    <row r="7830" spans="2:5" x14ac:dyDescent="0.25">
      <c r="B7830"/>
      <c r="C7830"/>
      <c r="D7830"/>
      <c r="E7830"/>
    </row>
    <row r="7831" spans="2:5" x14ac:dyDescent="0.25">
      <c r="B7831"/>
      <c r="C7831"/>
      <c r="D7831"/>
      <c r="E7831"/>
    </row>
    <row r="7832" spans="2:5" x14ac:dyDescent="0.25">
      <c r="B7832"/>
      <c r="C7832"/>
      <c r="D7832"/>
      <c r="E7832"/>
    </row>
    <row r="7833" spans="2:5" x14ac:dyDescent="0.25">
      <c r="B7833"/>
      <c r="C7833"/>
      <c r="D7833"/>
      <c r="E7833"/>
    </row>
    <row r="7834" spans="2:5" x14ac:dyDescent="0.25">
      <c r="B7834"/>
      <c r="C7834"/>
      <c r="D7834"/>
      <c r="E7834"/>
    </row>
    <row r="7835" spans="2:5" x14ac:dyDescent="0.25">
      <c r="B7835"/>
      <c r="C7835"/>
      <c r="D7835"/>
      <c r="E7835"/>
    </row>
    <row r="7836" spans="2:5" x14ac:dyDescent="0.25">
      <c r="B7836"/>
      <c r="C7836"/>
      <c r="D7836"/>
      <c r="E7836"/>
    </row>
    <row r="7837" spans="2:5" x14ac:dyDescent="0.25">
      <c r="B7837"/>
      <c r="C7837"/>
      <c r="D7837"/>
      <c r="E7837"/>
    </row>
    <row r="7838" spans="2:5" x14ac:dyDescent="0.25">
      <c r="B7838"/>
      <c r="C7838"/>
      <c r="D7838"/>
      <c r="E7838"/>
    </row>
    <row r="7839" spans="2:5" x14ac:dyDescent="0.25">
      <c r="B7839"/>
      <c r="C7839"/>
      <c r="D7839"/>
      <c r="E7839"/>
    </row>
    <row r="7840" spans="2:5" x14ac:dyDescent="0.25">
      <c r="B7840"/>
      <c r="C7840"/>
      <c r="D7840"/>
      <c r="E7840"/>
    </row>
    <row r="7841" spans="2:5" x14ac:dyDescent="0.25">
      <c r="B7841"/>
      <c r="C7841"/>
      <c r="D7841"/>
      <c r="E7841"/>
    </row>
    <row r="7842" spans="2:5" x14ac:dyDescent="0.25">
      <c r="B7842"/>
      <c r="C7842"/>
      <c r="D7842"/>
      <c r="E7842"/>
    </row>
    <row r="7843" spans="2:5" x14ac:dyDescent="0.25">
      <c r="B7843"/>
      <c r="C7843"/>
      <c r="D7843"/>
      <c r="E7843"/>
    </row>
    <row r="7844" spans="2:5" x14ac:dyDescent="0.25">
      <c r="B7844"/>
      <c r="C7844"/>
      <c r="D7844"/>
      <c r="E7844"/>
    </row>
    <row r="7845" spans="2:5" x14ac:dyDescent="0.25">
      <c r="B7845"/>
      <c r="C7845"/>
      <c r="D7845"/>
      <c r="E7845"/>
    </row>
    <row r="7846" spans="2:5" x14ac:dyDescent="0.25">
      <c r="B7846"/>
      <c r="C7846"/>
      <c r="D7846"/>
      <c r="E7846"/>
    </row>
    <row r="7847" spans="2:5" x14ac:dyDescent="0.25">
      <c r="B7847"/>
      <c r="C7847"/>
      <c r="D7847"/>
      <c r="E7847"/>
    </row>
    <row r="7848" spans="2:5" x14ac:dyDescent="0.25">
      <c r="B7848"/>
      <c r="C7848"/>
      <c r="D7848"/>
      <c r="E7848"/>
    </row>
    <row r="7849" spans="2:5" x14ac:dyDescent="0.25">
      <c r="B7849"/>
      <c r="C7849"/>
      <c r="D7849"/>
      <c r="E7849"/>
    </row>
    <row r="7850" spans="2:5" x14ac:dyDescent="0.25">
      <c r="B7850"/>
      <c r="C7850"/>
      <c r="D7850"/>
      <c r="E7850"/>
    </row>
    <row r="7851" spans="2:5" x14ac:dyDescent="0.25">
      <c r="B7851"/>
      <c r="C7851"/>
      <c r="D7851"/>
      <c r="E7851"/>
    </row>
    <row r="7852" spans="2:5" x14ac:dyDescent="0.25">
      <c r="B7852"/>
      <c r="C7852"/>
      <c r="D7852"/>
      <c r="E7852"/>
    </row>
    <row r="7853" spans="2:5" x14ac:dyDescent="0.25">
      <c r="B7853"/>
      <c r="C7853"/>
      <c r="D7853"/>
      <c r="E7853"/>
    </row>
    <row r="7854" spans="2:5" x14ac:dyDescent="0.25">
      <c r="B7854"/>
      <c r="C7854"/>
      <c r="D7854"/>
      <c r="E7854"/>
    </row>
    <row r="7855" spans="2:5" x14ac:dyDescent="0.25">
      <c r="B7855"/>
      <c r="C7855"/>
      <c r="D7855"/>
      <c r="E7855"/>
    </row>
    <row r="7856" spans="2:5" x14ac:dyDescent="0.25">
      <c r="B7856"/>
      <c r="C7856"/>
      <c r="D7856"/>
      <c r="E7856"/>
    </row>
    <row r="7857" spans="2:5" x14ac:dyDescent="0.25">
      <c r="B7857"/>
      <c r="C7857"/>
      <c r="D7857"/>
      <c r="E7857"/>
    </row>
    <row r="7858" spans="2:5" x14ac:dyDescent="0.25">
      <c r="B7858"/>
      <c r="C7858"/>
      <c r="D7858"/>
      <c r="E7858"/>
    </row>
    <row r="7859" spans="2:5" x14ac:dyDescent="0.25">
      <c r="B7859"/>
      <c r="C7859"/>
      <c r="D7859"/>
      <c r="E7859"/>
    </row>
    <row r="7860" spans="2:5" x14ac:dyDescent="0.25">
      <c r="B7860"/>
      <c r="C7860"/>
      <c r="D7860"/>
      <c r="E7860"/>
    </row>
    <row r="7861" spans="2:5" x14ac:dyDescent="0.25">
      <c r="B7861"/>
      <c r="C7861"/>
      <c r="D7861"/>
      <c r="E7861"/>
    </row>
    <row r="7862" spans="2:5" x14ac:dyDescent="0.25">
      <c r="B7862"/>
      <c r="C7862"/>
      <c r="D7862"/>
      <c r="E7862"/>
    </row>
    <row r="7863" spans="2:5" x14ac:dyDescent="0.25">
      <c r="B7863"/>
      <c r="C7863"/>
      <c r="D7863"/>
      <c r="E7863"/>
    </row>
    <row r="7864" spans="2:5" x14ac:dyDescent="0.25">
      <c r="B7864"/>
      <c r="C7864"/>
      <c r="D7864"/>
      <c r="E7864"/>
    </row>
    <row r="7865" spans="2:5" x14ac:dyDescent="0.25">
      <c r="B7865"/>
      <c r="C7865"/>
      <c r="D7865"/>
      <c r="E7865"/>
    </row>
    <row r="7866" spans="2:5" x14ac:dyDescent="0.25">
      <c r="B7866"/>
      <c r="C7866"/>
      <c r="D7866"/>
      <c r="E7866"/>
    </row>
    <row r="7867" spans="2:5" x14ac:dyDescent="0.25">
      <c r="B7867"/>
      <c r="C7867"/>
      <c r="D7867"/>
      <c r="E7867"/>
    </row>
    <row r="7868" spans="2:5" x14ac:dyDescent="0.25">
      <c r="B7868"/>
      <c r="C7868"/>
      <c r="D7868"/>
      <c r="E7868"/>
    </row>
    <row r="7869" spans="2:5" x14ac:dyDescent="0.25">
      <c r="B7869"/>
      <c r="C7869"/>
      <c r="D7869"/>
      <c r="E7869"/>
    </row>
    <row r="7870" spans="2:5" x14ac:dyDescent="0.25">
      <c r="B7870"/>
      <c r="C7870"/>
      <c r="D7870"/>
      <c r="E7870"/>
    </row>
    <row r="7871" spans="2:5" x14ac:dyDescent="0.25">
      <c r="B7871"/>
      <c r="C7871"/>
      <c r="D7871"/>
      <c r="E7871"/>
    </row>
    <row r="7872" spans="2:5" x14ac:dyDescent="0.25">
      <c r="B7872"/>
      <c r="C7872"/>
      <c r="D7872"/>
      <c r="E7872"/>
    </row>
    <row r="7873" spans="2:5" x14ac:dyDescent="0.25">
      <c r="B7873"/>
      <c r="C7873"/>
      <c r="D7873"/>
      <c r="E7873"/>
    </row>
    <row r="7874" spans="2:5" x14ac:dyDescent="0.25">
      <c r="B7874"/>
      <c r="C7874"/>
      <c r="D7874"/>
      <c r="E7874"/>
    </row>
    <row r="7875" spans="2:5" x14ac:dyDescent="0.25">
      <c r="B7875"/>
      <c r="C7875"/>
      <c r="D7875"/>
      <c r="E7875"/>
    </row>
    <row r="7876" spans="2:5" x14ac:dyDescent="0.25">
      <c r="B7876"/>
      <c r="C7876"/>
      <c r="D7876"/>
      <c r="E7876"/>
    </row>
    <row r="7877" spans="2:5" x14ac:dyDescent="0.25">
      <c r="B7877"/>
      <c r="C7877"/>
      <c r="D7877"/>
      <c r="E7877"/>
    </row>
    <row r="7878" spans="2:5" x14ac:dyDescent="0.25">
      <c r="B7878"/>
      <c r="C7878"/>
      <c r="D7878"/>
      <c r="E7878"/>
    </row>
    <row r="7879" spans="2:5" x14ac:dyDescent="0.25">
      <c r="B7879"/>
      <c r="C7879"/>
      <c r="D7879"/>
      <c r="E7879"/>
    </row>
    <row r="7880" spans="2:5" x14ac:dyDescent="0.25">
      <c r="B7880"/>
      <c r="C7880"/>
      <c r="D7880"/>
      <c r="E7880"/>
    </row>
    <row r="7881" spans="2:5" x14ac:dyDescent="0.25">
      <c r="B7881"/>
      <c r="C7881"/>
      <c r="D7881"/>
      <c r="E7881"/>
    </row>
    <row r="7882" spans="2:5" x14ac:dyDescent="0.25">
      <c r="B7882"/>
      <c r="C7882"/>
      <c r="D7882"/>
      <c r="E7882"/>
    </row>
    <row r="7883" spans="2:5" x14ac:dyDescent="0.25">
      <c r="B7883"/>
      <c r="C7883"/>
      <c r="D7883"/>
      <c r="E7883"/>
    </row>
    <row r="7884" spans="2:5" x14ac:dyDescent="0.25">
      <c r="B7884"/>
      <c r="C7884"/>
      <c r="D7884"/>
      <c r="E7884"/>
    </row>
    <row r="7885" spans="2:5" x14ac:dyDescent="0.25">
      <c r="B7885"/>
      <c r="C7885"/>
      <c r="D7885"/>
      <c r="E7885"/>
    </row>
    <row r="7886" spans="2:5" x14ac:dyDescent="0.25">
      <c r="B7886"/>
      <c r="C7886"/>
      <c r="D7886"/>
      <c r="E7886"/>
    </row>
    <row r="7887" spans="2:5" x14ac:dyDescent="0.25">
      <c r="B7887"/>
      <c r="C7887"/>
      <c r="D7887"/>
      <c r="E7887"/>
    </row>
    <row r="7888" spans="2:5" x14ac:dyDescent="0.25">
      <c r="B7888"/>
      <c r="C7888"/>
      <c r="D7888"/>
      <c r="E7888"/>
    </row>
    <row r="7889" spans="2:5" x14ac:dyDescent="0.25">
      <c r="B7889"/>
      <c r="C7889"/>
      <c r="D7889"/>
      <c r="E7889"/>
    </row>
    <row r="7890" spans="2:5" x14ac:dyDescent="0.25">
      <c r="B7890"/>
      <c r="C7890"/>
      <c r="D7890"/>
      <c r="E7890"/>
    </row>
    <row r="7891" spans="2:5" x14ac:dyDescent="0.25">
      <c r="B7891"/>
      <c r="C7891"/>
      <c r="D7891"/>
      <c r="E7891"/>
    </row>
    <row r="7892" spans="2:5" x14ac:dyDescent="0.25">
      <c r="B7892"/>
      <c r="C7892"/>
      <c r="D7892"/>
      <c r="E7892"/>
    </row>
    <row r="7893" spans="2:5" x14ac:dyDescent="0.25">
      <c r="B7893"/>
      <c r="C7893"/>
      <c r="D7893"/>
      <c r="E7893"/>
    </row>
    <row r="7894" spans="2:5" x14ac:dyDescent="0.25">
      <c r="B7894"/>
      <c r="C7894"/>
      <c r="D7894"/>
      <c r="E7894"/>
    </row>
    <row r="7895" spans="2:5" x14ac:dyDescent="0.25">
      <c r="B7895"/>
      <c r="C7895"/>
      <c r="D7895"/>
      <c r="E7895"/>
    </row>
    <row r="7896" spans="2:5" x14ac:dyDescent="0.25">
      <c r="B7896"/>
      <c r="C7896"/>
      <c r="D7896"/>
      <c r="E7896"/>
    </row>
    <row r="7897" spans="2:5" x14ac:dyDescent="0.25">
      <c r="B7897"/>
      <c r="C7897"/>
      <c r="D7897"/>
      <c r="E7897"/>
    </row>
    <row r="7898" spans="2:5" x14ac:dyDescent="0.25">
      <c r="B7898"/>
      <c r="C7898"/>
      <c r="D7898"/>
      <c r="E7898"/>
    </row>
    <row r="7899" spans="2:5" x14ac:dyDescent="0.25">
      <c r="B7899"/>
      <c r="C7899"/>
      <c r="D7899"/>
      <c r="E7899"/>
    </row>
    <row r="7900" spans="2:5" x14ac:dyDescent="0.25">
      <c r="B7900"/>
      <c r="C7900"/>
      <c r="D7900"/>
      <c r="E7900"/>
    </row>
    <row r="7901" spans="2:5" x14ac:dyDescent="0.25">
      <c r="B7901"/>
      <c r="C7901"/>
      <c r="D7901"/>
      <c r="E7901"/>
    </row>
    <row r="7902" spans="2:5" x14ac:dyDescent="0.25">
      <c r="B7902"/>
      <c r="C7902"/>
      <c r="D7902"/>
      <c r="E7902"/>
    </row>
    <row r="7903" spans="2:5" x14ac:dyDescent="0.25">
      <c r="B7903"/>
      <c r="C7903"/>
      <c r="D7903"/>
      <c r="E7903"/>
    </row>
    <row r="7904" spans="2:5" x14ac:dyDescent="0.25">
      <c r="B7904"/>
      <c r="C7904"/>
      <c r="D7904"/>
      <c r="E7904"/>
    </row>
    <row r="7905" spans="2:5" x14ac:dyDescent="0.25">
      <c r="B7905"/>
      <c r="C7905"/>
      <c r="D7905"/>
      <c r="E7905"/>
    </row>
    <row r="7906" spans="2:5" x14ac:dyDescent="0.25">
      <c r="B7906"/>
      <c r="C7906"/>
      <c r="D7906"/>
      <c r="E7906"/>
    </row>
    <row r="7907" spans="2:5" x14ac:dyDescent="0.25">
      <c r="B7907"/>
      <c r="C7907"/>
      <c r="D7907"/>
      <c r="E7907"/>
    </row>
    <row r="7908" spans="2:5" x14ac:dyDescent="0.25">
      <c r="B7908"/>
      <c r="C7908"/>
      <c r="D7908"/>
      <c r="E7908"/>
    </row>
    <row r="7909" spans="2:5" x14ac:dyDescent="0.25">
      <c r="B7909"/>
      <c r="C7909"/>
      <c r="D7909"/>
      <c r="E7909"/>
    </row>
    <row r="7910" spans="2:5" x14ac:dyDescent="0.25">
      <c r="B7910"/>
      <c r="C7910"/>
      <c r="D7910"/>
      <c r="E7910"/>
    </row>
    <row r="7911" spans="2:5" x14ac:dyDescent="0.25">
      <c r="B7911"/>
      <c r="C7911"/>
      <c r="D7911"/>
      <c r="E7911"/>
    </row>
    <row r="7912" spans="2:5" x14ac:dyDescent="0.25">
      <c r="B7912"/>
      <c r="C7912"/>
      <c r="D7912"/>
      <c r="E7912"/>
    </row>
    <row r="7913" spans="2:5" x14ac:dyDescent="0.25">
      <c r="B7913"/>
      <c r="C7913"/>
      <c r="D7913"/>
      <c r="E7913"/>
    </row>
    <row r="7914" spans="2:5" x14ac:dyDescent="0.25">
      <c r="B7914"/>
      <c r="C7914"/>
      <c r="D7914"/>
      <c r="E7914"/>
    </row>
    <row r="7915" spans="2:5" x14ac:dyDescent="0.25">
      <c r="B7915"/>
      <c r="C7915"/>
      <c r="D7915"/>
      <c r="E7915"/>
    </row>
    <row r="7916" spans="2:5" x14ac:dyDescent="0.25">
      <c r="B7916"/>
      <c r="C7916"/>
      <c r="D7916"/>
      <c r="E7916"/>
    </row>
    <row r="7917" spans="2:5" x14ac:dyDescent="0.25">
      <c r="B7917"/>
      <c r="C7917"/>
      <c r="D7917"/>
      <c r="E7917"/>
    </row>
    <row r="7918" spans="2:5" x14ac:dyDescent="0.25">
      <c r="B7918"/>
      <c r="C7918"/>
      <c r="D7918"/>
      <c r="E7918"/>
    </row>
    <row r="7919" spans="2:5" x14ac:dyDescent="0.25">
      <c r="B7919"/>
      <c r="C7919"/>
      <c r="D7919"/>
      <c r="E7919"/>
    </row>
    <row r="7920" spans="2:5" x14ac:dyDescent="0.25">
      <c r="B7920"/>
      <c r="C7920"/>
      <c r="D7920"/>
      <c r="E7920"/>
    </row>
    <row r="7921" spans="2:5" x14ac:dyDescent="0.25">
      <c r="B7921"/>
      <c r="C7921"/>
      <c r="D7921"/>
      <c r="E7921"/>
    </row>
    <row r="7922" spans="2:5" x14ac:dyDescent="0.25">
      <c r="B7922"/>
      <c r="C7922"/>
      <c r="D7922"/>
      <c r="E7922"/>
    </row>
    <row r="7923" spans="2:5" x14ac:dyDescent="0.25">
      <c r="B7923"/>
      <c r="C7923"/>
      <c r="D7923"/>
      <c r="E7923"/>
    </row>
    <row r="7924" spans="2:5" x14ac:dyDescent="0.25">
      <c r="B7924"/>
      <c r="C7924"/>
      <c r="D7924"/>
      <c r="E7924"/>
    </row>
    <row r="7925" spans="2:5" x14ac:dyDescent="0.25">
      <c r="B7925"/>
      <c r="C7925"/>
      <c r="D7925"/>
      <c r="E7925"/>
    </row>
    <row r="7926" spans="2:5" x14ac:dyDescent="0.25">
      <c r="B7926"/>
      <c r="C7926"/>
      <c r="D7926"/>
      <c r="E7926"/>
    </row>
    <row r="7927" spans="2:5" x14ac:dyDescent="0.25">
      <c r="B7927"/>
      <c r="C7927"/>
      <c r="D7927"/>
      <c r="E7927"/>
    </row>
    <row r="7928" spans="2:5" x14ac:dyDescent="0.25">
      <c r="B7928"/>
      <c r="C7928"/>
      <c r="D7928"/>
      <c r="E7928"/>
    </row>
    <row r="7929" spans="2:5" x14ac:dyDescent="0.25">
      <c r="B7929"/>
      <c r="C7929"/>
      <c r="D7929"/>
      <c r="E7929"/>
    </row>
    <row r="7930" spans="2:5" x14ac:dyDescent="0.25">
      <c r="B7930"/>
      <c r="C7930"/>
      <c r="D7930"/>
      <c r="E7930"/>
    </row>
    <row r="7931" spans="2:5" x14ac:dyDescent="0.25">
      <c r="B7931"/>
      <c r="C7931"/>
      <c r="D7931"/>
      <c r="E7931"/>
    </row>
    <row r="7932" spans="2:5" x14ac:dyDescent="0.25">
      <c r="B7932"/>
      <c r="C7932"/>
      <c r="D7932"/>
      <c r="E7932"/>
    </row>
    <row r="7933" spans="2:5" x14ac:dyDescent="0.25">
      <c r="B7933"/>
      <c r="C7933"/>
      <c r="D7933"/>
      <c r="E7933"/>
    </row>
    <row r="7934" spans="2:5" x14ac:dyDescent="0.25">
      <c r="B7934"/>
      <c r="C7934"/>
      <c r="D7934"/>
      <c r="E7934"/>
    </row>
    <row r="7935" spans="2:5" x14ac:dyDescent="0.25">
      <c r="B7935"/>
      <c r="C7935"/>
      <c r="D7935"/>
      <c r="E7935"/>
    </row>
    <row r="7936" spans="2:5" x14ac:dyDescent="0.25">
      <c r="B7936"/>
      <c r="C7936"/>
      <c r="D7936"/>
      <c r="E7936"/>
    </row>
    <row r="7937" spans="2:5" x14ac:dyDescent="0.25">
      <c r="B7937"/>
      <c r="C7937"/>
      <c r="D7937"/>
      <c r="E7937"/>
    </row>
    <row r="7938" spans="2:5" x14ac:dyDescent="0.25">
      <c r="B7938"/>
      <c r="C7938"/>
      <c r="D7938"/>
      <c r="E7938"/>
    </row>
    <row r="7939" spans="2:5" x14ac:dyDescent="0.25">
      <c r="B7939"/>
      <c r="C7939"/>
      <c r="D7939"/>
      <c r="E7939"/>
    </row>
    <row r="7940" spans="2:5" x14ac:dyDescent="0.25">
      <c r="B7940"/>
      <c r="C7940"/>
      <c r="D7940"/>
      <c r="E7940"/>
    </row>
    <row r="7941" spans="2:5" x14ac:dyDescent="0.25">
      <c r="B7941"/>
      <c r="C7941"/>
      <c r="D7941"/>
      <c r="E7941"/>
    </row>
    <row r="7942" spans="2:5" x14ac:dyDescent="0.25">
      <c r="B7942"/>
      <c r="C7942"/>
      <c r="D7942"/>
      <c r="E7942"/>
    </row>
    <row r="7943" spans="2:5" x14ac:dyDescent="0.25">
      <c r="B7943"/>
      <c r="C7943"/>
      <c r="D7943"/>
      <c r="E7943"/>
    </row>
    <row r="7944" spans="2:5" x14ac:dyDescent="0.25">
      <c r="B7944"/>
      <c r="C7944"/>
      <c r="D7944"/>
      <c r="E7944"/>
    </row>
    <row r="7945" spans="2:5" x14ac:dyDescent="0.25">
      <c r="B7945"/>
      <c r="C7945"/>
      <c r="D7945"/>
      <c r="E7945"/>
    </row>
    <row r="7946" spans="2:5" x14ac:dyDescent="0.25">
      <c r="B7946"/>
      <c r="C7946"/>
      <c r="D7946"/>
      <c r="E7946"/>
    </row>
    <row r="7947" spans="2:5" x14ac:dyDescent="0.25">
      <c r="B7947"/>
      <c r="C7947"/>
      <c r="D7947"/>
      <c r="E7947"/>
    </row>
    <row r="7948" spans="2:5" x14ac:dyDescent="0.25">
      <c r="B7948"/>
      <c r="C7948"/>
      <c r="D7948"/>
      <c r="E7948"/>
    </row>
    <row r="7949" spans="2:5" x14ac:dyDescent="0.25">
      <c r="B7949"/>
      <c r="C7949"/>
      <c r="D7949"/>
      <c r="E7949"/>
    </row>
    <row r="7950" spans="2:5" x14ac:dyDescent="0.25">
      <c r="B7950"/>
      <c r="C7950"/>
      <c r="D7950"/>
      <c r="E7950"/>
    </row>
    <row r="7951" spans="2:5" x14ac:dyDescent="0.25">
      <c r="B7951"/>
      <c r="C7951"/>
      <c r="D7951"/>
      <c r="E7951"/>
    </row>
    <row r="7952" spans="2:5" x14ac:dyDescent="0.25">
      <c r="B7952"/>
      <c r="C7952"/>
      <c r="D7952"/>
      <c r="E7952"/>
    </row>
    <row r="7953" spans="2:5" x14ac:dyDescent="0.25">
      <c r="B7953"/>
      <c r="C7953"/>
      <c r="D7953"/>
      <c r="E7953"/>
    </row>
    <row r="7954" spans="2:5" x14ac:dyDescent="0.25">
      <c r="B7954"/>
      <c r="C7954"/>
      <c r="D7954"/>
      <c r="E7954"/>
    </row>
    <row r="7955" spans="2:5" x14ac:dyDescent="0.25">
      <c r="B7955"/>
      <c r="C7955"/>
      <c r="D7955"/>
      <c r="E7955"/>
    </row>
    <row r="7956" spans="2:5" x14ac:dyDescent="0.25">
      <c r="B7956"/>
      <c r="C7956"/>
      <c r="D7956"/>
      <c r="E7956"/>
    </row>
    <row r="7957" spans="2:5" x14ac:dyDescent="0.25">
      <c r="B7957"/>
      <c r="C7957"/>
      <c r="D7957"/>
      <c r="E7957"/>
    </row>
    <row r="7958" spans="2:5" x14ac:dyDescent="0.25">
      <c r="B7958"/>
      <c r="C7958"/>
      <c r="D7958"/>
      <c r="E7958"/>
    </row>
    <row r="7959" spans="2:5" x14ac:dyDescent="0.25">
      <c r="B7959"/>
      <c r="C7959"/>
      <c r="D7959"/>
      <c r="E7959"/>
    </row>
    <row r="7960" spans="2:5" x14ac:dyDescent="0.25">
      <c r="B7960"/>
      <c r="C7960"/>
      <c r="D7960"/>
      <c r="E7960"/>
    </row>
    <row r="7961" spans="2:5" x14ac:dyDescent="0.25">
      <c r="B7961"/>
      <c r="C7961"/>
      <c r="D7961"/>
      <c r="E7961"/>
    </row>
    <row r="7962" spans="2:5" x14ac:dyDescent="0.25">
      <c r="B7962"/>
      <c r="C7962"/>
      <c r="D7962"/>
      <c r="E7962"/>
    </row>
    <row r="7963" spans="2:5" x14ac:dyDescent="0.25">
      <c r="B7963"/>
      <c r="C7963"/>
      <c r="D7963"/>
      <c r="E7963"/>
    </row>
    <row r="7964" spans="2:5" x14ac:dyDescent="0.25">
      <c r="B7964"/>
      <c r="C7964"/>
      <c r="D7964"/>
      <c r="E7964"/>
    </row>
    <row r="7965" spans="2:5" x14ac:dyDescent="0.25">
      <c r="B7965"/>
      <c r="C7965"/>
      <c r="D7965"/>
      <c r="E7965"/>
    </row>
    <row r="7966" spans="2:5" x14ac:dyDescent="0.25">
      <c r="B7966"/>
      <c r="C7966"/>
      <c r="D7966"/>
      <c r="E7966"/>
    </row>
    <row r="7967" spans="2:5" x14ac:dyDescent="0.25">
      <c r="B7967"/>
      <c r="C7967"/>
      <c r="D7967"/>
      <c r="E7967"/>
    </row>
    <row r="7968" spans="2:5" x14ac:dyDescent="0.25">
      <c r="B7968"/>
      <c r="C7968"/>
      <c r="D7968"/>
      <c r="E7968"/>
    </row>
    <row r="7969" spans="2:5" x14ac:dyDescent="0.25">
      <c r="B7969"/>
      <c r="C7969"/>
      <c r="D7969"/>
      <c r="E7969"/>
    </row>
    <row r="7970" spans="2:5" x14ac:dyDescent="0.25">
      <c r="B7970"/>
      <c r="C7970"/>
      <c r="D7970"/>
      <c r="E7970"/>
    </row>
    <row r="7971" spans="2:5" x14ac:dyDescent="0.25">
      <c r="B7971"/>
      <c r="C7971"/>
      <c r="D7971"/>
      <c r="E7971"/>
    </row>
    <row r="7972" spans="2:5" x14ac:dyDescent="0.25">
      <c r="B7972"/>
      <c r="C7972"/>
      <c r="D7972"/>
      <c r="E7972"/>
    </row>
    <row r="7973" spans="2:5" x14ac:dyDescent="0.25">
      <c r="B7973"/>
      <c r="C7973"/>
      <c r="D7973"/>
      <c r="E7973"/>
    </row>
    <row r="7974" spans="2:5" x14ac:dyDescent="0.25">
      <c r="B7974"/>
      <c r="C7974"/>
      <c r="D7974"/>
      <c r="E7974"/>
    </row>
    <row r="7975" spans="2:5" x14ac:dyDescent="0.25">
      <c r="B7975"/>
      <c r="C7975"/>
      <c r="D7975"/>
      <c r="E7975"/>
    </row>
    <row r="7976" spans="2:5" x14ac:dyDescent="0.25">
      <c r="B7976"/>
      <c r="C7976"/>
      <c r="D7976"/>
      <c r="E7976"/>
    </row>
    <row r="7977" spans="2:5" x14ac:dyDescent="0.25">
      <c r="B7977"/>
      <c r="C7977"/>
      <c r="D7977"/>
      <c r="E7977"/>
    </row>
    <row r="7978" spans="2:5" x14ac:dyDescent="0.25">
      <c r="B7978"/>
      <c r="C7978"/>
      <c r="D7978"/>
      <c r="E7978"/>
    </row>
    <row r="7979" spans="2:5" x14ac:dyDescent="0.25">
      <c r="B7979"/>
      <c r="C7979"/>
      <c r="D7979"/>
      <c r="E7979"/>
    </row>
    <row r="7980" spans="2:5" x14ac:dyDescent="0.25">
      <c r="B7980"/>
      <c r="C7980"/>
      <c r="D7980"/>
      <c r="E7980"/>
    </row>
    <row r="7981" spans="2:5" x14ac:dyDescent="0.25">
      <c r="B7981"/>
      <c r="C7981"/>
      <c r="D7981"/>
      <c r="E7981"/>
    </row>
    <row r="7982" spans="2:5" x14ac:dyDescent="0.25">
      <c r="B7982"/>
      <c r="C7982"/>
      <c r="D7982"/>
      <c r="E7982"/>
    </row>
    <row r="7983" spans="2:5" x14ac:dyDescent="0.25">
      <c r="B7983"/>
      <c r="C7983"/>
      <c r="D7983"/>
      <c r="E7983"/>
    </row>
    <row r="7984" spans="2:5" x14ac:dyDescent="0.25">
      <c r="B7984"/>
      <c r="C7984"/>
      <c r="D7984"/>
      <c r="E7984"/>
    </row>
    <row r="7985" spans="2:5" x14ac:dyDescent="0.25">
      <c r="B7985"/>
      <c r="C7985"/>
      <c r="D7985"/>
      <c r="E7985"/>
    </row>
    <row r="7986" spans="2:5" x14ac:dyDescent="0.25">
      <c r="B7986"/>
      <c r="C7986"/>
      <c r="D7986"/>
      <c r="E7986"/>
    </row>
    <row r="7987" spans="2:5" x14ac:dyDescent="0.25">
      <c r="B7987"/>
      <c r="C7987"/>
      <c r="D7987"/>
      <c r="E7987"/>
    </row>
    <row r="7988" spans="2:5" x14ac:dyDescent="0.25">
      <c r="B7988"/>
      <c r="C7988"/>
      <c r="D7988"/>
      <c r="E7988"/>
    </row>
    <row r="7989" spans="2:5" x14ac:dyDescent="0.25">
      <c r="B7989"/>
      <c r="C7989"/>
      <c r="D7989"/>
      <c r="E7989"/>
    </row>
    <row r="7990" spans="2:5" x14ac:dyDescent="0.25">
      <c r="B7990"/>
      <c r="C7990"/>
      <c r="D7990"/>
      <c r="E7990"/>
    </row>
    <row r="7991" spans="2:5" x14ac:dyDescent="0.25">
      <c r="B7991"/>
      <c r="C7991"/>
      <c r="D7991"/>
      <c r="E7991"/>
    </row>
    <row r="7992" spans="2:5" x14ac:dyDescent="0.25">
      <c r="B7992"/>
      <c r="C7992"/>
      <c r="D7992"/>
      <c r="E7992"/>
    </row>
    <row r="7993" spans="2:5" x14ac:dyDescent="0.25">
      <c r="B7993"/>
      <c r="C7993"/>
      <c r="D7993"/>
      <c r="E7993"/>
    </row>
    <row r="7994" spans="2:5" x14ac:dyDescent="0.25">
      <c r="B7994"/>
      <c r="C7994"/>
      <c r="D7994"/>
      <c r="E7994"/>
    </row>
    <row r="7995" spans="2:5" x14ac:dyDescent="0.25">
      <c r="B7995"/>
      <c r="C7995"/>
      <c r="D7995"/>
      <c r="E7995"/>
    </row>
    <row r="7996" spans="2:5" x14ac:dyDescent="0.25">
      <c r="B7996"/>
      <c r="C7996"/>
      <c r="D7996"/>
      <c r="E7996"/>
    </row>
    <row r="7997" spans="2:5" x14ac:dyDescent="0.25">
      <c r="B7997"/>
      <c r="C7997"/>
      <c r="D7997"/>
      <c r="E7997"/>
    </row>
    <row r="7998" spans="2:5" x14ac:dyDescent="0.25">
      <c r="B7998"/>
      <c r="C7998"/>
      <c r="D7998"/>
      <c r="E7998"/>
    </row>
    <row r="7999" spans="2:5" x14ac:dyDescent="0.25">
      <c r="B7999"/>
      <c r="C7999"/>
      <c r="D7999"/>
      <c r="E7999"/>
    </row>
    <row r="8000" spans="2:5" x14ac:dyDescent="0.25">
      <c r="B8000"/>
      <c r="C8000"/>
      <c r="D8000"/>
      <c r="E8000"/>
    </row>
    <row r="8001" spans="2:5" x14ac:dyDescent="0.25">
      <c r="B8001"/>
      <c r="C8001"/>
      <c r="D8001"/>
      <c r="E8001"/>
    </row>
    <row r="8002" spans="2:5" x14ac:dyDescent="0.25">
      <c r="B8002"/>
      <c r="C8002"/>
      <c r="D8002"/>
      <c r="E8002"/>
    </row>
    <row r="8003" spans="2:5" x14ac:dyDescent="0.25">
      <c r="B8003"/>
      <c r="C8003"/>
      <c r="D8003"/>
      <c r="E8003"/>
    </row>
    <row r="8004" spans="2:5" x14ac:dyDescent="0.25">
      <c r="B8004"/>
      <c r="C8004"/>
      <c r="D8004"/>
      <c r="E8004"/>
    </row>
    <row r="8005" spans="2:5" x14ac:dyDescent="0.25">
      <c r="B8005"/>
      <c r="C8005"/>
      <c r="D8005"/>
      <c r="E8005"/>
    </row>
    <row r="8006" spans="2:5" x14ac:dyDescent="0.25">
      <c r="B8006"/>
      <c r="C8006"/>
      <c r="D8006"/>
      <c r="E8006"/>
    </row>
    <row r="8007" spans="2:5" x14ac:dyDescent="0.25">
      <c r="B8007"/>
      <c r="C8007"/>
      <c r="D8007"/>
      <c r="E8007"/>
    </row>
    <row r="8008" spans="2:5" x14ac:dyDescent="0.25">
      <c r="B8008"/>
      <c r="C8008"/>
      <c r="D8008"/>
      <c r="E8008"/>
    </row>
    <row r="8009" spans="2:5" x14ac:dyDescent="0.25">
      <c r="B8009"/>
      <c r="C8009"/>
      <c r="D8009"/>
      <c r="E8009"/>
    </row>
    <row r="8010" spans="2:5" x14ac:dyDescent="0.25">
      <c r="B8010"/>
      <c r="C8010"/>
      <c r="D8010"/>
      <c r="E8010"/>
    </row>
    <row r="8011" spans="2:5" x14ac:dyDescent="0.25">
      <c r="B8011"/>
      <c r="C8011"/>
      <c r="D8011"/>
      <c r="E8011"/>
    </row>
    <row r="8012" spans="2:5" x14ac:dyDescent="0.25">
      <c r="B8012"/>
      <c r="C8012"/>
      <c r="D8012"/>
      <c r="E8012"/>
    </row>
    <row r="8013" spans="2:5" x14ac:dyDescent="0.25">
      <c r="B8013"/>
      <c r="C8013"/>
      <c r="D8013"/>
      <c r="E8013"/>
    </row>
    <row r="8014" spans="2:5" x14ac:dyDescent="0.25">
      <c r="B8014"/>
      <c r="C8014"/>
      <c r="D8014"/>
      <c r="E8014"/>
    </row>
    <row r="8015" spans="2:5" x14ac:dyDescent="0.25">
      <c r="B8015"/>
      <c r="C8015"/>
      <c r="D8015"/>
      <c r="E8015"/>
    </row>
    <row r="8016" spans="2:5" x14ac:dyDescent="0.25">
      <c r="B8016"/>
      <c r="C8016"/>
      <c r="D8016"/>
      <c r="E8016"/>
    </row>
    <row r="8017" spans="2:5" x14ac:dyDescent="0.25">
      <c r="B8017"/>
      <c r="C8017"/>
      <c r="D8017"/>
      <c r="E8017"/>
    </row>
    <row r="8018" spans="2:5" x14ac:dyDescent="0.25">
      <c r="B8018"/>
      <c r="C8018"/>
      <c r="D8018"/>
      <c r="E8018"/>
    </row>
    <row r="8019" spans="2:5" x14ac:dyDescent="0.25">
      <c r="B8019"/>
      <c r="C8019"/>
      <c r="D8019"/>
      <c r="E8019"/>
    </row>
    <row r="8020" spans="2:5" x14ac:dyDescent="0.25">
      <c r="B8020"/>
      <c r="C8020"/>
      <c r="D8020"/>
      <c r="E8020"/>
    </row>
    <row r="8021" spans="2:5" x14ac:dyDescent="0.25">
      <c r="B8021"/>
      <c r="C8021"/>
      <c r="D8021"/>
      <c r="E8021"/>
    </row>
    <row r="8022" spans="2:5" x14ac:dyDescent="0.25">
      <c r="B8022"/>
      <c r="C8022"/>
      <c r="D8022"/>
      <c r="E8022"/>
    </row>
    <row r="8023" spans="2:5" x14ac:dyDescent="0.25">
      <c r="B8023"/>
      <c r="C8023"/>
      <c r="D8023"/>
      <c r="E8023"/>
    </row>
    <row r="8024" spans="2:5" x14ac:dyDescent="0.25">
      <c r="B8024"/>
      <c r="C8024"/>
      <c r="D8024"/>
      <c r="E8024"/>
    </row>
    <row r="8025" spans="2:5" x14ac:dyDescent="0.25">
      <c r="B8025"/>
      <c r="C8025"/>
      <c r="D8025"/>
      <c r="E8025"/>
    </row>
    <row r="8026" spans="2:5" x14ac:dyDescent="0.25">
      <c r="B8026"/>
      <c r="C8026"/>
      <c r="D8026"/>
      <c r="E8026"/>
    </row>
    <row r="8027" spans="2:5" x14ac:dyDescent="0.25">
      <c r="B8027"/>
      <c r="C8027"/>
      <c r="D8027"/>
      <c r="E8027"/>
    </row>
    <row r="8028" spans="2:5" x14ac:dyDescent="0.25">
      <c r="B8028"/>
      <c r="C8028"/>
      <c r="D8028"/>
      <c r="E8028"/>
    </row>
    <row r="8029" spans="2:5" x14ac:dyDescent="0.25">
      <c r="B8029"/>
      <c r="C8029"/>
      <c r="D8029"/>
      <c r="E8029"/>
    </row>
    <row r="8030" spans="2:5" x14ac:dyDescent="0.25">
      <c r="B8030"/>
      <c r="C8030"/>
      <c r="D8030"/>
      <c r="E8030"/>
    </row>
    <row r="8031" spans="2:5" x14ac:dyDescent="0.25">
      <c r="B8031"/>
      <c r="C8031"/>
      <c r="D8031"/>
      <c r="E8031"/>
    </row>
    <row r="8032" spans="2:5" x14ac:dyDescent="0.25">
      <c r="B8032"/>
      <c r="C8032"/>
      <c r="D8032"/>
      <c r="E8032"/>
    </row>
    <row r="8033" spans="2:5" x14ac:dyDescent="0.25">
      <c r="B8033"/>
      <c r="C8033"/>
      <c r="D8033"/>
      <c r="E8033"/>
    </row>
    <row r="8034" spans="2:5" x14ac:dyDescent="0.25">
      <c r="B8034"/>
      <c r="C8034"/>
      <c r="D8034"/>
      <c r="E8034"/>
    </row>
    <row r="8035" spans="2:5" x14ac:dyDescent="0.25">
      <c r="B8035"/>
      <c r="C8035"/>
      <c r="D8035"/>
      <c r="E8035"/>
    </row>
    <row r="8036" spans="2:5" x14ac:dyDescent="0.25">
      <c r="B8036"/>
      <c r="C8036"/>
      <c r="D8036"/>
      <c r="E8036"/>
    </row>
    <row r="8037" spans="2:5" x14ac:dyDescent="0.25">
      <c r="B8037"/>
      <c r="C8037"/>
      <c r="D8037"/>
      <c r="E8037"/>
    </row>
    <row r="8038" spans="2:5" x14ac:dyDescent="0.25">
      <c r="B8038"/>
      <c r="C8038"/>
      <c r="D8038"/>
      <c r="E8038"/>
    </row>
    <row r="8039" spans="2:5" x14ac:dyDescent="0.25">
      <c r="B8039"/>
      <c r="C8039"/>
      <c r="D8039"/>
      <c r="E8039"/>
    </row>
    <row r="8040" spans="2:5" x14ac:dyDescent="0.25">
      <c r="B8040"/>
      <c r="C8040"/>
      <c r="D8040"/>
      <c r="E8040"/>
    </row>
    <row r="8041" spans="2:5" x14ac:dyDescent="0.25">
      <c r="B8041"/>
      <c r="C8041"/>
      <c r="D8041"/>
      <c r="E8041"/>
    </row>
    <row r="8042" spans="2:5" x14ac:dyDescent="0.25">
      <c r="B8042"/>
      <c r="C8042"/>
      <c r="D8042"/>
      <c r="E8042"/>
    </row>
    <row r="8043" spans="2:5" x14ac:dyDescent="0.25">
      <c r="B8043"/>
      <c r="C8043"/>
      <c r="D8043"/>
      <c r="E8043"/>
    </row>
    <row r="8044" spans="2:5" x14ac:dyDescent="0.25">
      <c r="B8044"/>
      <c r="C8044"/>
      <c r="D8044"/>
      <c r="E8044"/>
    </row>
    <row r="8045" spans="2:5" x14ac:dyDescent="0.25">
      <c r="B8045"/>
      <c r="C8045"/>
      <c r="D8045"/>
      <c r="E8045"/>
    </row>
    <row r="8046" spans="2:5" x14ac:dyDescent="0.25">
      <c r="B8046"/>
      <c r="C8046"/>
      <c r="D8046"/>
      <c r="E8046"/>
    </row>
    <row r="8047" spans="2:5" x14ac:dyDescent="0.25">
      <c r="B8047"/>
      <c r="C8047"/>
      <c r="D8047"/>
      <c r="E8047"/>
    </row>
    <row r="8048" spans="2:5" x14ac:dyDescent="0.25">
      <c r="B8048"/>
      <c r="C8048"/>
      <c r="D8048"/>
      <c r="E8048"/>
    </row>
    <row r="8049" spans="2:5" x14ac:dyDescent="0.25">
      <c r="B8049"/>
      <c r="C8049"/>
      <c r="D8049"/>
      <c r="E8049"/>
    </row>
    <row r="8050" spans="2:5" x14ac:dyDescent="0.25">
      <c r="B8050"/>
      <c r="C8050"/>
      <c r="D8050"/>
      <c r="E8050"/>
    </row>
    <row r="8051" spans="2:5" x14ac:dyDescent="0.25">
      <c r="B8051"/>
      <c r="C8051"/>
      <c r="D8051"/>
      <c r="E8051"/>
    </row>
    <row r="8052" spans="2:5" x14ac:dyDescent="0.25">
      <c r="B8052"/>
      <c r="C8052"/>
      <c r="D8052"/>
      <c r="E8052"/>
    </row>
    <row r="8053" spans="2:5" x14ac:dyDescent="0.25">
      <c r="B8053"/>
      <c r="C8053"/>
      <c r="D8053"/>
      <c r="E8053"/>
    </row>
    <row r="8054" spans="2:5" x14ac:dyDescent="0.25">
      <c r="B8054"/>
      <c r="C8054"/>
      <c r="D8054"/>
      <c r="E8054"/>
    </row>
    <row r="8055" spans="2:5" x14ac:dyDescent="0.25">
      <c r="B8055"/>
      <c r="C8055"/>
      <c r="D8055"/>
      <c r="E8055"/>
    </row>
    <row r="8056" spans="2:5" x14ac:dyDescent="0.25">
      <c r="B8056"/>
      <c r="C8056"/>
      <c r="D8056"/>
      <c r="E8056"/>
    </row>
    <row r="8057" spans="2:5" x14ac:dyDescent="0.25">
      <c r="B8057"/>
      <c r="C8057"/>
      <c r="D8057"/>
      <c r="E8057"/>
    </row>
    <row r="8058" spans="2:5" x14ac:dyDescent="0.25">
      <c r="B8058"/>
      <c r="C8058"/>
      <c r="D8058"/>
      <c r="E8058"/>
    </row>
    <row r="8059" spans="2:5" x14ac:dyDescent="0.25">
      <c r="B8059"/>
      <c r="C8059"/>
      <c r="D8059"/>
      <c r="E8059"/>
    </row>
    <row r="8060" spans="2:5" x14ac:dyDescent="0.25">
      <c r="B8060"/>
      <c r="C8060"/>
      <c r="D8060"/>
      <c r="E8060"/>
    </row>
    <row r="8061" spans="2:5" x14ac:dyDescent="0.25">
      <c r="B8061"/>
      <c r="C8061"/>
      <c r="D8061"/>
      <c r="E8061"/>
    </row>
    <row r="8062" spans="2:5" x14ac:dyDescent="0.25">
      <c r="B8062"/>
      <c r="C8062"/>
      <c r="D8062"/>
      <c r="E8062"/>
    </row>
    <row r="8063" spans="2:5" x14ac:dyDescent="0.25">
      <c r="B8063"/>
      <c r="C8063"/>
      <c r="D8063"/>
      <c r="E8063"/>
    </row>
    <row r="8064" spans="2:5" x14ac:dyDescent="0.25">
      <c r="B8064"/>
      <c r="C8064"/>
      <c r="D8064"/>
      <c r="E8064"/>
    </row>
    <row r="8065" spans="2:5" x14ac:dyDescent="0.25">
      <c r="B8065"/>
      <c r="C8065"/>
      <c r="D8065"/>
      <c r="E8065"/>
    </row>
    <row r="8066" spans="2:5" x14ac:dyDescent="0.25">
      <c r="B8066"/>
      <c r="C8066"/>
      <c r="D8066"/>
      <c r="E8066"/>
    </row>
    <row r="8067" spans="2:5" x14ac:dyDescent="0.25">
      <c r="B8067"/>
      <c r="C8067"/>
      <c r="D8067"/>
      <c r="E8067"/>
    </row>
    <row r="8068" spans="2:5" x14ac:dyDescent="0.25">
      <c r="B8068"/>
      <c r="C8068"/>
      <c r="D8068"/>
      <c r="E8068"/>
    </row>
    <row r="8069" spans="2:5" x14ac:dyDescent="0.25">
      <c r="B8069"/>
      <c r="C8069"/>
      <c r="D8069"/>
      <c r="E8069"/>
    </row>
    <row r="8070" spans="2:5" x14ac:dyDescent="0.25">
      <c r="B8070"/>
      <c r="C8070"/>
      <c r="D8070"/>
      <c r="E8070"/>
    </row>
    <row r="8071" spans="2:5" x14ac:dyDescent="0.25">
      <c r="B8071"/>
      <c r="C8071"/>
      <c r="D8071"/>
      <c r="E8071"/>
    </row>
    <row r="8072" spans="2:5" x14ac:dyDescent="0.25">
      <c r="B8072"/>
      <c r="C8072"/>
      <c r="D8072"/>
      <c r="E8072"/>
    </row>
    <row r="8073" spans="2:5" x14ac:dyDescent="0.25">
      <c r="B8073"/>
      <c r="C8073"/>
      <c r="D8073"/>
      <c r="E8073"/>
    </row>
    <row r="8074" spans="2:5" x14ac:dyDescent="0.25">
      <c r="B8074"/>
      <c r="C8074"/>
      <c r="D8074"/>
      <c r="E8074"/>
    </row>
    <row r="8075" spans="2:5" x14ac:dyDescent="0.25">
      <c r="B8075"/>
      <c r="C8075"/>
      <c r="D8075"/>
      <c r="E8075"/>
    </row>
    <row r="8076" spans="2:5" x14ac:dyDescent="0.25">
      <c r="B8076"/>
      <c r="C8076"/>
      <c r="D8076"/>
      <c r="E8076"/>
    </row>
    <row r="8077" spans="2:5" x14ac:dyDescent="0.25">
      <c r="B8077"/>
      <c r="C8077"/>
      <c r="D8077"/>
      <c r="E8077"/>
    </row>
    <row r="8078" spans="2:5" x14ac:dyDescent="0.25">
      <c r="B8078"/>
      <c r="C8078"/>
      <c r="D8078"/>
      <c r="E8078"/>
    </row>
    <row r="8079" spans="2:5" x14ac:dyDescent="0.25">
      <c r="B8079"/>
      <c r="C8079"/>
      <c r="D8079"/>
      <c r="E8079"/>
    </row>
    <row r="8080" spans="2:5" x14ac:dyDescent="0.25">
      <c r="B8080"/>
      <c r="C8080"/>
      <c r="D8080"/>
      <c r="E8080"/>
    </row>
    <row r="8081" spans="2:5" x14ac:dyDescent="0.25">
      <c r="B8081"/>
      <c r="C8081"/>
      <c r="D8081"/>
      <c r="E8081"/>
    </row>
    <row r="8082" spans="2:5" x14ac:dyDescent="0.25">
      <c r="B8082"/>
      <c r="C8082"/>
      <c r="D8082"/>
      <c r="E8082"/>
    </row>
    <row r="8083" spans="2:5" x14ac:dyDescent="0.25">
      <c r="B8083"/>
      <c r="C8083"/>
      <c r="D8083"/>
      <c r="E8083"/>
    </row>
    <row r="8084" spans="2:5" x14ac:dyDescent="0.25">
      <c r="B8084"/>
      <c r="C8084"/>
      <c r="D8084"/>
      <c r="E8084"/>
    </row>
    <row r="8085" spans="2:5" x14ac:dyDescent="0.25">
      <c r="B8085"/>
      <c r="C8085"/>
      <c r="D8085"/>
      <c r="E8085"/>
    </row>
    <row r="8086" spans="2:5" x14ac:dyDescent="0.25">
      <c r="B8086"/>
      <c r="C8086"/>
      <c r="D8086"/>
      <c r="E8086"/>
    </row>
    <row r="8087" spans="2:5" x14ac:dyDescent="0.25">
      <c r="B8087"/>
      <c r="C8087"/>
      <c r="D8087"/>
      <c r="E8087"/>
    </row>
    <row r="8088" spans="2:5" x14ac:dyDescent="0.25">
      <c r="B8088"/>
      <c r="C8088"/>
      <c r="D8088"/>
      <c r="E8088"/>
    </row>
    <row r="8089" spans="2:5" x14ac:dyDescent="0.25">
      <c r="B8089"/>
      <c r="C8089"/>
      <c r="D8089"/>
      <c r="E8089"/>
    </row>
    <row r="8090" spans="2:5" x14ac:dyDescent="0.25">
      <c r="B8090"/>
      <c r="C8090"/>
      <c r="D8090"/>
      <c r="E8090"/>
    </row>
    <row r="8091" spans="2:5" x14ac:dyDescent="0.25">
      <c r="B8091"/>
      <c r="C8091"/>
      <c r="D8091"/>
      <c r="E8091"/>
    </row>
    <row r="8092" spans="2:5" x14ac:dyDescent="0.25">
      <c r="B8092"/>
      <c r="C8092"/>
      <c r="D8092"/>
      <c r="E8092"/>
    </row>
    <row r="8093" spans="2:5" x14ac:dyDescent="0.25">
      <c r="B8093"/>
      <c r="C8093"/>
      <c r="D8093"/>
      <c r="E8093"/>
    </row>
    <row r="8094" spans="2:5" x14ac:dyDescent="0.25">
      <c r="B8094"/>
      <c r="C8094"/>
      <c r="D8094"/>
      <c r="E8094"/>
    </row>
    <row r="8095" spans="2:5" x14ac:dyDescent="0.25">
      <c r="B8095"/>
      <c r="C8095"/>
      <c r="D8095"/>
      <c r="E8095"/>
    </row>
    <row r="8096" spans="2:5" x14ac:dyDescent="0.25">
      <c r="B8096"/>
      <c r="C8096"/>
      <c r="D8096"/>
      <c r="E8096"/>
    </row>
    <row r="8097" spans="2:5" x14ac:dyDescent="0.25">
      <c r="B8097"/>
      <c r="C8097"/>
      <c r="D8097"/>
      <c r="E8097"/>
    </row>
    <row r="8098" spans="2:5" x14ac:dyDescent="0.25">
      <c r="B8098"/>
      <c r="C8098"/>
      <c r="D8098"/>
      <c r="E8098"/>
    </row>
    <row r="8099" spans="2:5" x14ac:dyDescent="0.25">
      <c r="B8099"/>
      <c r="C8099"/>
      <c r="D8099"/>
      <c r="E8099"/>
    </row>
    <row r="8100" spans="2:5" x14ac:dyDescent="0.25">
      <c r="B8100"/>
      <c r="C8100"/>
      <c r="D8100"/>
      <c r="E8100"/>
    </row>
    <row r="8101" spans="2:5" x14ac:dyDescent="0.25">
      <c r="B8101"/>
      <c r="C8101"/>
      <c r="D8101"/>
      <c r="E8101"/>
    </row>
    <row r="8102" spans="2:5" x14ac:dyDescent="0.25">
      <c r="B8102"/>
      <c r="C8102"/>
      <c r="D8102"/>
      <c r="E8102"/>
    </row>
    <row r="8103" spans="2:5" x14ac:dyDescent="0.25">
      <c r="B8103"/>
      <c r="C8103"/>
      <c r="D8103"/>
      <c r="E8103"/>
    </row>
    <row r="8104" spans="2:5" x14ac:dyDescent="0.25">
      <c r="B8104"/>
      <c r="C8104"/>
      <c r="D8104"/>
      <c r="E8104"/>
    </row>
    <row r="8105" spans="2:5" x14ac:dyDescent="0.25">
      <c r="B8105"/>
      <c r="C8105"/>
      <c r="D8105"/>
      <c r="E8105"/>
    </row>
    <row r="8106" spans="2:5" x14ac:dyDescent="0.25">
      <c r="B8106"/>
      <c r="C8106"/>
      <c r="D8106"/>
      <c r="E8106"/>
    </row>
    <row r="8107" spans="2:5" x14ac:dyDescent="0.25">
      <c r="B8107"/>
      <c r="C8107"/>
      <c r="D8107"/>
      <c r="E8107"/>
    </row>
    <row r="8108" spans="2:5" x14ac:dyDescent="0.25">
      <c r="B8108"/>
      <c r="C8108"/>
      <c r="D8108"/>
      <c r="E8108"/>
    </row>
    <row r="8109" spans="2:5" x14ac:dyDescent="0.25">
      <c r="B8109"/>
      <c r="C8109"/>
      <c r="D8109"/>
      <c r="E8109"/>
    </row>
    <row r="8110" spans="2:5" x14ac:dyDescent="0.25">
      <c r="B8110"/>
      <c r="C8110"/>
      <c r="D8110"/>
      <c r="E8110"/>
    </row>
    <row r="8111" spans="2:5" x14ac:dyDescent="0.25">
      <c r="B8111"/>
      <c r="C8111"/>
      <c r="D8111"/>
      <c r="E8111"/>
    </row>
    <row r="8112" spans="2:5" x14ac:dyDescent="0.25">
      <c r="B8112"/>
      <c r="C8112"/>
      <c r="D8112"/>
      <c r="E8112"/>
    </row>
    <row r="8113" spans="2:5" x14ac:dyDescent="0.25">
      <c r="B8113"/>
      <c r="C8113"/>
      <c r="D8113"/>
      <c r="E8113"/>
    </row>
    <row r="8114" spans="2:5" x14ac:dyDescent="0.25">
      <c r="B8114"/>
      <c r="C8114"/>
      <c r="D8114"/>
      <c r="E8114"/>
    </row>
    <row r="8115" spans="2:5" x14ac:dyDescent="0.25">
      <c r="B8115"/>
      <c r="C8115"/>
      <c r="D8115"/>
      <c r="E8115"/>
    </row>
    <row r="8116" spans="2:5" x14ac:dyDescent="0.25">
      <c r="B8116"/>
      <c r="C8116"/>
      <c r="D8116"/>
      <c r="E8116"/>
    </row>
    <row r="8117" spans="2:5" x14ac:dyDescent="0.25">
      <c r="B8117"/>
      <c r="C8117"/>
      <c r="D8117"/>
      <c r="E8117"/>
    </row>
    <row r="8118" spans="2:5" x14ac:dyDescent="0.25">
      <c r="B8118"/>
      <c r="C8118"/>
      <c r="D8118"/>
      <c r="E8118"/>
    </row>
    <row r="8119" spans="2:5" x14ac:dyDescent="0.25">
      <c r="B8119"/>
      <c r="C8119"/>
      <c r="D8119"/>
      <c r="E8119"/>
    </row>
    <row r="8120" spans="2:5" x14ac:dyDescent="0.25">
      <c r="B8120"/>
      <c r="C8120"/>
      <c r="D8120"/>
      <c r="E8120"/>
    </row>
    <row r="8121" spans="2:5" x14ac:dyDescent="0.25">
      <c r="B8121"/>
      <c r="C8121"/>
      <c r="D8121"/>
      <c r="E8121"/>
    </row>
    <row r="8122" spans="2:5" x14ac:dyDescent="0.25">
      <c r="B8122"/>
      <c r="C8122"/>
      <c r="D8122"/>
      <c r="E8122"/>
    </row>
    <row r="8123" spans="2:5" x14ac:dyDescent="0.25">
      <c r="B8123"/>
      <c r="C8123"/>
      <c r="D8123"/>
      <c r="E8123"/>
    </row>
    <row r="8124" spans="2:5" x14ac:dyDescent="0.25">
      <c r="B8124"/>
      <c r="C8124"/>
      <c r="D8124"/>
      <c r="E8124"/>
    </row>
    <row r="8125" spans="2:5" x14ac:dyDescent="0.25">
      <c r="B8125"/>
      <c r="C8125"/>
      <c r="D8125"/>
      <c r="E8125"/>
    </row>
    <row r="8126" spans="2:5" x14ac:dyDescent="0.25">
      <c r="B8126"/>
      <c r="C8126"/>
      <c r="D8126"/>
      <c r="E8126"/>
    </row>
    <row r="8127" spans="2:5" x14ac:dyDescent="0.25">
      <c r="B8127"/>
      <c r="C8127"/>
      <c r="D8127"/>
      <c r="E8127"/>
    </row>
    <row r="8128" spans="2:5" x14ac:dyDescent="0.25">
      <c r="B8128"/>
      <c r="C8128"/>
      <c r="D8128"/>
      <c r="E8128"/>
    </row>
    <row r="8129" spans="2:5" x14ac:dyDescent="0.25">
      <c r="B8129"/>
      <c r="C8129"/>
      <c r="D8129"/>
      <c r="E8129"/>
    </row>
    <row r="8130" spans="2:5" x14ac:dyDescent="0.25">
      <c r="B8130"/>
      <c r="C8130"/>
      <c r="D8130"/>
      <c r="E8130"/>
    </row>
    <row r="8131" spans="2:5" x14ac:dyDescent="0.25">
      <c r="B8131"/>
      <c r="C8131"/>
      <c r="D8131"/>
      <c r="E8131"/>
    </row>
    <row r="8132" spans="2:5" x14ac:dyDescent="0.25">
      <c r="B8132"/>
      <c r="C8132"/>
      <c r="D8132"/>
      <c r="E8132"/>
    </row>
    <row r="8133" spans="2:5" x14ac:dyDescent="0.25">
      <c r="B8133"/>
      <c r="C8133"/>
      <c r="D8133"/>
      <c r="E8133"/>
    </row>
    <row r="8134" spans="2:5" x14ac:dyDescent="0.25">
      <c r="B8134"/>
      <c r="C8134"/>
      <c r="D8134"/>
      <c r="E8134"/>
    </row>
    <row r="8135" spans="2:5" x14ac:dyDescent="0.25">
      <c r="B8135"/>
      <c r="C8135"/>
      <c r="D8135"/>
      <c r="E8135"/>
    </row>
    <row r="8136" spans="2:5" x14ac:dyDescent="0.25">
      <c r="B8136"/>
      <c r="C8136"/>
      <c r="D8136"/>
      <c r="E8136"/>
    </row>
    <row r="8137" spans="2:5" x14ac:dyDescent="0.25">
      <c r="B8137"/>
      <c r="C8137"/>
      <c r="D8137"/>
      <c r="E8137"/>
    </row>
    <row r="8138" spans="2:5" x14ac:dyDescent="0.25">
      <c r="B8138"/>
      <c r="C8138"/>
      <c r="D8138"/>
      <c r="E8138"/>
    </row>
    <row r="8139" spans="2:5" x14ac:dyDescent="0.25">
      <c r="B8139"/>
      <c r="C8139"/>
      <c r="D8139"/>
      <c r="E8139"/>
    </row>
    <row r="8140" spans="2:5" x14ac:dyDescent="0.25">
      <c r="B8140"/>
      <c r="C8140"/>
      <c r="D8140"/>
      <c r="E8140"/>
    </row>
    <row r="8141" spans="2:5" x14ac:dyDescent="0.25">
      <c r="B8141"/>
      <c r="C8141"/>
      <c r="D8141"/>
      <c r="E8141"/>
    </row>
    <row r="8142" spans="2:5" x14ac:dyDescent="0.25">
      <c r="B8142"/>
      <c r="C8142"/>
      <c r="D8142"/>
      <c r="E8142"/>
    </row>
    <row r="8143" spans="2:5" x14ac:dyDescent="0.25">
      <c r="B8143"/>
      <c r="C8143"/>
      <c r="D8143"/>
      <c r="E8143"/>
    </row>
    <row r="8144" spans="2:5" x14ac:dyDescent="0.25">
      <c r="B8144"/>
      <c r="C8144"/>
      <c r="D8144"/>
      <c r="E8144"/>
    </row>
    <row r="8145" spans="2:5" x14ac:dyDescent="0.25">
      <c r="B8145"/>
      <c r="C8145"/>
      <c r="D8145"/>
      <c r="E8145"/>
    </row>
    <row r="8146" spans="2:5" x14ac:dyDescent="0.25">
      <c r="B8146"/>
      <c r="C8146"/>
      <c r="D8146"/>
      <c r="E8146"/>
    </row>
    <row r="8147" spans="2:5" x14ac:dyDescent="0.25">
      <c r="B8147"/>
      <c r="C8147"/>
      <c r="D8147"/>
      <c r="E8147"/>
    </row>
    <row r="8148" spans="2:5" x14ac:dyDescent="0.25">
      <c r="B8148"/>
      <c r="C8148"/>
      <c r="D8148"/>
      <c r="E8148"/>
    </row>
    <row r="8149" spans="2:5" x14ac:dyDescent="0.25">
      <c r="B8149"/>
      <c r="C8149"/>
      <c r="D8149"/>
      <c r="E8149"/>
    </row>
    <row r="8150" spans="2:5" x14ac:dyDescent="0.25">
      <c r="B8150"/>
      <c r="C8150"/>
      <c r="D8150"/>
      <c r="E8150"/>
    </row>
    <row r="8151" spans="2:5" x14ac:dyDescent="0.25">
      <c r="B8151"/>
      <c r="C8151"/>
      <c r="D8151"/>
      <c r="E8151"/>
    </row>
    <row r="8152" spans="2:5" x14ac:dyDescent="0.25">
      <c r="B8152"/>
      <c r="C8152"/>
      <c r="D8152"/>
      <c r="E8152"/>
    </row>
    <row r="8153" spans="2:5" x14ac:dyDescent="0.25">
      <c r="B8153"/>
      <c r="C8153"/>
      <c r="D8153"/>
      <c r="E8153"/>
    </row>
    <row r="8154" spans="2:5" x14ac:dyDescent="0.25">
      <c r="B8154"/>
      <c r="C8154"/>
      <c r="D8154"/>
      <c r="E8154"/>
    </row>
    <row r="8155" spans="2:5" x14ac:dyDescent="0.25">
      <c r="B8155"/>
      <c r="C8155"/>
      <c r="D8155"/>
      <c r="E8155"/>
    </row>
    <row r="8156" spans="2:5" x14ac:dyDescent="0.25">
      <c r="B8156"/>
      <c r="C8156"/>
      <c r="D8156"/>
      <c r="E8156"/>
    </row>
    <row r="8157" spans="2:5" x14ac:dyDescent="0.25">
      <c r="B8157"/>
      <c r="C8157"/>
      <c r="D8157"/>
      <c r="E8157"/>
    </row>
    <row r="8158" spans="2:5" x14ac:dyDescent="0.25">
      <c r="B8158"/>
      <c r="C8158"/>
      <c r="D8158"/>
      <c r="E8158"/>
    </row>
    <row r="8159" spans="2:5" x14ac:dyDescent="0.25">
      <c r="B8159"/>
      <c r="C8159"/>
      <c r="D8159"/>
      <c r="E8159"/>
    </row>
    <row r="8160" spans="2:5" x14ac:dyDescent="0.25">
      <c r="B8160"/>
      <c r="C8160"/>
      <c r="D8160"/>
      <c r="E8160"/>
    </row>
    <row r="8161" spans="2:5" x14ac:dyDescent="0.25">
      <c r="B8161"/>
      <c r="C8161"/>
      <c r="D8161"/>
      <c r="E8161"/>
    </row>
    <row r="8162" spans="2:5" x14ac:dyDescent="0.25">
      <c r="B8162"/>
      <c r="C8162"/>
      <c r="D8162"/>
      <c r="E8162"/>
    </row>
    <row r="8163" spans="2:5" x14ac:dyDescent="0.25">
      <c r="B8163"/>
      <c r="C8163"/>
      <c r="D8163"/>
      <c r="E8163"/>
    </row>
    <row r="8164" spans="2:5" x14ac:dyDescent="0.25">
      <c r="B8164"/>
      <c r="C8164"/>
      <c r="D8164"/>
      <c r="E8164"/>
    </row>
    <row r="8165" spans="2:5" x14ac:dyDescent="0.25">
      <c r="B8165"/>
      <c r="C8165"/>
      <c r="D8165"/>
      <c r="E8165"/>
    </row>
    <row r="8166" spans="2:5" x14ac:dyDescent="0.25">
      <c r="B8166"/>
      <c r="C8166"/>
      <c r="D8166"/>
      <c r="E8166"/>
    </row>
    <row r="8167" spans="2:5" x14ac:dyDescent="0.25">
      <c r="B8167"/>
      <c r="C8167"/>
      <c r="D8167"/>
      <c r="E8167"/>
    </row>
    <row r="8168" spans="2:5" x14ac:dyDescent="0.25">
      <c r="B8168"/>
      <c r="C8168"/>
      <c r="D8168"/>
      <c r="E8168"/>
    </row>
    <row r="8169" spans="2:5" x14ac:dyDescent="0.25">
      <c r="B8169"/>
      <c r="C8169"/>
      <c r="D8169"/>
      <c r="E8169"/>
    </row>
    <row r="8170" spans="2:5" x14ac:dyDescent="0.25">
      <c r="B8170"/>
      <c r="C8170"/>
      <c r="D8170"/>
      <c r="E8170"/>
    </row>
    <row r="8171" spans="2:5" x14ac:dyDescent="0.25">
      <c r="B8171"/>
      <c r="C8171"/>
      <c r="D8171"/>
      <c r="E8171"/>
    </row>
    <row r="8172" spans="2:5" x14ac:dyDescent="0.25">
      <c r="B8172"/>
      <c r="C8172"/>
      <c r="D8172"/>
      <c r="E8172"/>
    </row>
    <row r="8173" spans="2:5" x14ac:dyDescent="0.25">
      <c r="B8173"/>
      <c r="C8173"/>
      <c r="D8173"/>
      <c r="E8173"/>
    </row>
    <row r="8174" spans="2:5" x14ac:dyDescent="0.25">
      <c r="B8174"/>
      <c r="C8174"/>
      <c r="D8174"/>
      <c r="E8174"/>
    </row>
    <row r="8175" spans="2:5" x14ac:dyDescent="0.25">
      <c r="B8175"/>
      <c r="C8175"/>
      <c r="D8175"/>
      <c r="E8175"/>
    </row>
    <row r="8176" spans="2:5" x14ac:dyDescent="0.25">
      <c r="B8176"/>
      <c r="C8176"/>
      <c r="D8176"/>
      <c r="E8176"/>
    </row>
    <row r="8177" spans="2:5" x14ac:dyDescent="0.25">
      <c r="B8177"/>
      <c r="C8177"/>
      <c r="D8177"/>
      <c r="E8177"/>
    </row>
    <row r="8178" spans="2:5" x14ac:dyDescent="0.25">
      <c r="B8178"/>
      <c r="C8178"/>
      <c r="D8178"/>
      <c r="E8178"/>
    </row>
    <row r="8179" spans="2:5" x14ac:dyDescent="0.25">
      <c r="B8179"/>
      <c r="C8179"/>
      <c r="D8179"/>
      <c r="E8179"/>
    </row>
    <row r="8180" spans="2:5" x14ac:dyDescent="0.25">
      <c r="B8180"/>
      <c r="C8180"/>
      <c r="D8180"/>
      <c r="E8180"/>
    </row>
    <row r="8181" spans="2:5" x14ac:dyDescent="0.25">
      <c r="B8181"/>
      <c r="C8181"/>
      <c r="D8181"/>
      <c r="E8181"/>
    </row>
    <row r="8182" spans="2:5" x14ac:dyDescent="0.25">
      <c r="B8182"/>
      <c r="C8182"/>
      <c r="D8182"/>
      <c r="E8182"/>
    </row>
    <row r="8183" spans="2:5" x14ac:dyDescent="0.25">
      <c r="B8183"/>
      <c r="C8183"/>
      <c r="D8183"/>
      <c r="E8183"/>
    </row>
    <row r="8184" spans="2:5" x14ac:dyDescent="0.25">
      <c r="B8184"/>
      <c r="C8184"/>
      <c r="D8184"/>
      <c r="E8184"/>
    </row>
    <row r="8185" spans="2:5" x14ac:dyDescent="0.25">
      <c r="B8185"/>
      <c r="C8185"/>
      <c r="D8185"/>
      <c r="E8185"/>
    </row>
    <row r="8186" spans="2:5" x14ac:dyDescent="0.25">
      <c r="B8186"/>
      <c r="C8186"/>
      <c r="D8186"/>
      <c r="E8186"/>
    </row>
    <row r="8187" spans="2:5" x14ac:dyDescent="0.25">
      <c r="B8187"/>
      <c r="C8187"/>
      <c r="D8187"/>
      <c r="E8187"/>
    </row>
    <row r="8188" spans="2:5" x14ac:dyDescent="0.25">
      <c r="B8188"/>
      <c r="C8188"/>
      <c r="D8188"/>
      <c r="E8188"/>
    </row>
    <row r="8189" spans="2:5" x14ac:dyDescent="0.25">
      <c r="B8189"/>
      <c r="C8189"/>
      <c r="D8189"/>
      <c r="E8189"/>
    </row>
    <row r="8190" spans="2:5" x14ac:dyDescent="0.25">
      <c r="B8190"/>
      <c r="C8190"/>
      <c r="D8190"/>
      <c r="E8190"/>
    </row>
    <row r="8191" spans="2:5" x14ac:dyDescent="0.25">
      <c r="B8191"/>
      <c r="C8191"/>
      <c r="D8191"/>
      <c r="E8191"/>
    </row>
    <row r="8192" spans="2:5" x14ac:dyDescent="0.25">
      <c r="B8192"/>
      <c r="C8192"/>
      <c r="D8192"/>
      <c r="E8192"/>
    </row>
    <row r="8193" spans="2:5" x14ac:dyDescent="0.25">
      <c r="B8193"/>
      <c r="C8193"/>
      <c r="D8193"/>
      <c r="E8193"/>
    </row>
    <row r="8194" spans="2:5" x14ac:dyDescent="0.25">
      <c r="B8194"/>
      <c r="C8194"/>
      <c r="D8194"/>
      <c r="E8194"/>
    </row>
    <row r="8195" spans="2:5" x14ac:dyDescent="0.25">
      <c r="B8195"/>
      <c r="C8195"/>
      <c r="D8195"/>
      <c r="E8195"/>
    </row>
    <row r="8196" spans="2:5" x14ac:dyDescent="0.25">
      <c r="B8196"/>
      <c r="C8196"/>
      <c r="D8196"/>
      <c r="E8196"/>
    </row>
    <row r="8197" spans="2:5" x14ac:dyDescent="0.25">
      <c r="B8197"/>
      <c r="C8197"/>
      <c r="D8197"/>
      <c r="E8197"/>
    </row>
    <row r="8198" spans="2:5" x14ac:dyDescent="0.25">
      <c r="B8198"/>
      <c r="C8198"/>
      <c r="D8198"/>
      <c r="E8198"/>
    </row>
    <row r="8199" spans="2:5" x14ac:dyDescent="0.25">
      <c r="B8199"/>
      <c r="C8199"/>
      <c r="D8199"/>
      <c r="E8199"/>
    </row>
    <row r="8200" spans="2:5" x14ac:dyDescent="0.25">
      <c r="B8200"/>
      <c r="C8200"/>
      <c r="D8200"/>
      <c r="E8200"/>
    </row>
    <row r="8201" spans="2:5" x14ac:dyDescent="0.25">
      <c r="B8201"/>
      <c r="C8201"/>
      <c r="D8201"/>
      <c r="E8201"/>
    </row>
    <row r="8202" spans="2:5" x14ac:dyDescent="0.25">
      <c r="B8202"/>
      <c r="C8202"/>
      <c r="D8202"/>
      <c r="E8202"/>
    </row>
    <row r="8203" spans="2:5" x14ac:dyDescent="0.25">
      <c r="B8203"/>
      <c r="C8203"/>
      <c r="D8203"/>
      <c r="E8203"/>
    </row>
    <row r="8204" spans="2:5" x14ac:dyDescent="0.25">
      <c r="B8204"/>
      <c r="C8204"/>
      <c r="D8204"/>
      <c r="E8204"/>
    </row>
    <row r="8205" spans="2:5" x14ac:dyDescent="0.25">
      <c r="B8205"/>
      <c r="C8205"/>
      <c r="D8205"/>
      <c r="E8205"/>
    </row>
    <row r="8206" spans="2:5" x14ac:dyDescent="0.25">
      <c r="B8206"/>
      <c r="C8206"/>
      <c r="D8206"/>
      <c r="E8206"/>
    </row>
    <row r="8207" spans="2:5" x14ac:dyDescent="0.25">
      <c r="B8207"/>
      <c r="C8207"/>
      <c r="D8207"/>
      <c r="E8207"/>
    </row>
    <row r="8208" spans="2:5" x14ac:dyDescent="0.25">
      <c r="B8208"/>
      <c r="C8208"/>
      <c r="D8208"/>
      <c r="E8208"/>
    </row>
    <row r="8209" spans="2:5" x14ac:dyDescent="0.25">
      <c r="B8209"/>
      <c r="C8209"/>
      <c r="D8209"/>
      <c r="E8209"/>
    </row>
    <row r="8210" spans="2:5" x14ac:dyDescent="0.25">
      <c r="B8210"/>
      <c r="C8210"/>
      <c r="D8210"/>
      <c r="E8210"/>
    </row>
    <row r="8211" spans="2:5" x14ac:dyDescent="0.25">
      <c r="B8211"/>
      <c r="C8211"/>
      <c r="D8211"/>
      <c r="E8211"/>
    </row>
    <row r="8212" spans="2:5" x14ac:dyDescent="0.25">
      <c r="B8212"/>
      <c r="C8212"/>
      <c r="D8212"/>
      <c r="E8212"/>
    </row>
    <row r="8213" spans="2:5" x14ac:dyDescent="0.25">
      <c r="B8213"/>
      <c r="C8213"/>
      <c r="D8213"/>
      <c r="E8213"/>
    </row>
    <row r="8214" spans="2:5" x14ac:dyDescent="0.25">
      <c r="B8214"/>
      <c r="C8214"/>
      <c r="D8214"/>
      <c r="E8214"/>
    </row>
    <row r="8215" spans="2:5" x14ac:dyDescent="0.25">
      <c r="B8215"/>
      <c r="C8215"/>
      <c r="D8215"/>
      <c r="E8215"/>
    </row>
    <row r="8216" spans="2:5" x14ac:dyDescent="0.25">
      <c r="B8216"/>
      <c r="C8216"/>
      <c r="D8216"/>
      <c r="E8216"/>
    </row>
    <row r="8217" spans="2:5" x14ac:dyDescent="0.25">
      <c r="B8217"/>
      <c r="C8217"/>
      <c r="D8217"/>
      <c r="E8217"/>
    </row>
    <row r="8218" spans="2:5" x14ac:dyDescent="0.25">
      <c r="B8218"/>
      <c r="C8218"/>
      <c r="D8218"/>
      <c r="E8218"/>
    </row>
    <row r="8219" spans="2:5" x14ac:dyDescent="0.25">
      <c r="B8219"/>
      <c r="C8219"/>
      <c r="D8219"/>
      <c r="E8219"/>
    </row>
    <row r="8220" spans="2:5" x14ac:dyDescent="0.25">
      <c r="B8220"/>
      <c r="C8220"/>
      <c r="D8220"/>
      <c r="E8220"/>
    </row>
    <row r="8221" spans="2:5" x14ac:dyDescent="0.25">
      <c r="B8221"/>
      <c r="C8221"/>
      <c r="D8221"/>
      <c r="E8221"/>
    </row>
    <row r="8222" spans="2:5" x14ac:dyDescent="0.25">
      <c r="B8222"/>
      <c r="C8222"/>
      <c r="D8222"/>
      <c r="E8222"/>
    </row>
    <row r="8223" spans="2:5" x14ac:dyDescent="0.25">
      <c r="B8223"/>
      <c r="C8223"/>
      <c r="D8223"/>
      <c r="E8223"/>
    </row>
    <row r="8224" spans="2:5" x14ac:dyDescent="0.25">
      <c r="B8224"/>
      <c r="C8224"/>
      <c r="D8224"/>
      <c r="E8224"/>
    </row>
    <row r="8225" spans="2:5" x14ac:dyDescent="0.25">
      <c r="B8225"/>
      <c r="C8225"/>
      <c r="D8225"/>
      <c r="E8225"/>
    </row>
    <row r="8226" spans="2:5" x14ac:dyDescent="0.25">
      <c r="B8226"/>
      <c r="C8226"/>
      <c r="D8226"/>
      <c r="E8226"/>
    </row>
    <row r="8227" spans="2:5" x14ac:dyDescent="0.25">
      <c r="B8227"/>
      <c r="C8227"/>
      <c r="D8227"/>
      <c r="E8227"/>
    </row>
    <row r="8228" spans="2:5" x14ac:dyDescent="0.25">
      <c r="B8228"/>
      <c r="C8228"/>
      <c r="D8228"/>
      <c r="E8228"/>
    </row>
    <row r="8229" spans="2:5" x14ac:dyDescent="0.25">
      <c r="B8229"/>
      <c r="C8229"/>
      <c r="D8229"/>
      <c r="E8229"/>
    </row>
    <row r="8230" spans="2:5" x14ac:dyDescent="0.25">
      <c r="B8230"/>
      <c r="C8230"/>
      <c r="D8230"/>
      <c r="E8230"/>
    </row>
    <row r="8231" spans="2:5" x14ac:dyDescent="0.25">
      <c r="B8231"/>
      <c r="C8231"/>
      <c r="D8231"/>
      <c r="E8231"/>
    </row>
    <row r="8232" spans="2:5" x14ac:dyDescent="0.25">
      <c r="B8232"/>
      <c r="C8232"/>
      <c r="D8232"/>
      <c r="E8232"/>
    </row>
    <row r="8233" spans="2:5" x14ac:dyDescent="0.25">
      <c r="B8233"/>
      <c r="C8233"/>
      <c r="D8233"/>
      <c r="E8233"/>
    </row>
    <row r="8234" spans="2:5" x14ac:dyDescent="0.25">
      <c r="B8234"/>
      <c r="C8234"/>
      <c r="D8234"/>
      <c r="E8234"/>
    </row>
    <row r="8235" spans="2:5" x14ac:dyDescent="0.25">
      <c r="B8235"/>
      <c r="C8235"/>
      <c r="D8235"/>
      <c r="E8235"/>
    </row>
    <row r="8236" spans="2:5" x14ac:dyDescent="0.25">
      <c r="B8236"/>
      <c r="C8236"/>
      <c r="D8236"/>
      <c r="E8236"/>
    </row>
    <row r="8237" spans="2:5" x14ac:dyDescent="0.25">
      <c r="B8237"/>
      <c r="C8237"/>
      <c r="D8237"/>
      <c r="E8237"/>
    </row>
    <row r="8238" spans="2:5" x14ac:dyDescent="0.25">
      <c r="B8238"/>
      <c r="C8238"/>
      <c r="D8238"/>
      <c r="E8238"/>
    </row>
    <row r="8239" spans="2:5" x14ac:dyDescent="0.25">
      <c r="B8239"/>
      <c r="C8239"/>
      <c r="D8239"/>
      <c r="E8239"/>
    </row>
    <row r="8240" spans="2:5" x14ac:dyDescent="0.25">
      <c r="B8240"/>
      <c r="C8240"/>
      <c r="D8240"/>
      <c r="E8240"/>
    </row>
    <row r="8241" spans="2:5" x14ac:dyDescent="0.25">
      <c r="B8241"/>
      <c r="C8241"/>
      <c r="D8241"/>
      <c r="E8241"/>
    </row>
    <row r="8242" spans="2:5" x14ac:dyDescent="0.25">
      <c r="B8242"/>
      <c r="C8242"/>
      <c r="D8242"/>
      <c r="E8242"/>
    </row>
    <row r="8243" spans="2:5" x14ac:dyDescent="0.25">
      <c r="B8243"/>
      <c r="C8243"/>
      <c r="D8243"/>
      <c r="E8243"/>
    </row>
    <row r="8244" spans="2:5" x14ac:dyDescent="0.25">
      <c r="B8244"/>
      <c r="C8244"/>
      <c r="D8244"/>
      <c r="E8244"/>
    </row>
    <row r="8245" spans="2:5" x14ac:dyDescent="0.25">
      <c r="B8245"/>
      <c r="C8245"/>
      <c r="D8245"/>
      <c r="E8245"/>
    </row>
    <row r="8246" spans="2:5" x14ac:dyDescent="0.25">
      <c r="B8246"/>
      <c r="C8246"/>
      <c r="D8246"/>
      <c r="E8246"/>
    </row>
    <row r="8247" spans="2:5" x14ac:dyDescent="0.25">
      <c r="B8247"/>
      <c r="C8247"/>
      <c r="D8247"/>
      <c r="E8247"/>
    </row>
    <row r="8248" spans="2:5" x14ac:dyDescent="0.25">
      <c r="B8248"/>
      <c r="C8248"/>
      <c r="D8248"/>
      <c r="E8248"/>
    </row>
    <row r="8249" spans="2:5" x14ac:dyDescent="0.25">
      <c r="B8249"/>
      <c r="C8249"/>
      <c r="D8249"/>
      <c r="E8249"/>
    </row>
    <row r="8250" spans="2:5" x14ac:dyDescent="0.25">
      <c r="B8250"/>
      <c r="C8250"/>
      <c r="D8250"/>
      <c r="E8250"/>
    </row>
    <row r="8251" spans="2:5" x14ac:dyDescent="0.25">
      <c r="B8251"/>
      <c r="C8251"/>
      <c r="D8251"/>
      <c r="E8251"/>
    </row>
    <row r="8252" spans="2:5" x14ac:dyDescent="0.25">
      <c r="B8252"/>
      <c r="C8252"/>
      <c r="D8252"/>
      <c r="E8252"/>
    </row>
    <row r="8253" spans="2:5" x14ac:dyDescent="0.25">
      <c r="B8253"/>
      <c r="C8253"/>
      <c r="D8253"/>
      <c r="E8253"/>
    </row>
    <row r="8254" spans="2:5" x14ac:dyDescent="0.25">
      <c r="B8254"/>
      <c r="C8254"/>
      <c r="D8254"/>
      <c r="E8254"/>
    </row>
    <row r="8255" spans="2:5" x14ac:dyDescent="0.25">
      <c r="B8255"/>
      <c r="C8255"/>
      <c r="D8255"/>
      <c r="E8255"/>
    </row>
    <row r="8256" spans="2:5" x14ac:dyDescent="0.25">
      <c r="B8256"/>
      <c r="C8256"/>
      <c r="D8256"/>
      <c r="E8256"/>
    </row>
    <row r="8257" spans="2:5" x14ac:dyDescent="0.25">
      <c r="B8257"/>
      <c r="C8257"/>
      <c r="D8257"/>
      <c r="E8257"/>
    </row>
    <row r="8258" spans="2:5" x14ac:dyDescent="0.25">
      <c r="B8258"/>
      <c r="C8258"/>
      <c r="D8258"/>
      <c r="E8258"/>
    </row>
    <row r="8259" spans="2:5" x14ac:dyDescent="0.25">
      <c r="B8259"/>
      <c r="C8259"/>
      <c r="D8259"/>
      <c r="E8259"/>
    </row>
    <row r="8260" spans="2:5" x14ac:dyDescent="0.25">
      <c r="B8260"/>
      <c r="C8260"/>
      <c r="D8260"/>
      <c r="E8260"/>
    </row>
    <row r="8261" spans="2:5" x14ac:dyDescent="0.25">
      <c r="B8261"/>
      <c r="C8261"/>
      <c r="D8261"/>
      <c r="E8261"/>
    </row>
    <row r="8262" spans="2:5" x14ac:dyDescent="0.25">
      <c r="B8262"/>
      <c r="C8262"/>
      <c r="D8262"/>
      <c r="E8262"/>
    </row>
    <row r="8263" spans="2:5" x14ac:dyDescent="0.25">
      <c r="B8263"/>
      <c r="C8263"/>
      <c r="D8263"/>
      <c r="E8263"/>
    </row>
    <row r="8264" spans="2:5" x14ac:dyDescent="0.25">
      <c r="B8264"/>
      <c r="C8264"/>
      <c r="D8264"/>
      <c r="E8264"/>
    </row>
    <row r="8265" spans="2:5" x14ac:dyDescent="0.25">
      <c r="B8265"/>
      <c r="C8265"/>
      <c r="D8265"/>
      <c r="E8265"/>
    </row>
    <row r="8266" spans="2:5" x14ac:dyDescent="0.25">
      <c r="B8266"/>
      <c r="C8266"/>
      <c r="D8266"/>
      <c r="E8266"/>
    </row>
    <row r="8267" spans="2:5" x14ac:dyDescent="0.25">
      <c r="B8267"/>
      <c r="C8267"/>
      <c r="D8267"/>
      <c r="E8267"/>
    </row>
    <row r="8268" spans="2:5" x14ac:dyDescent="0.25">
      <c r="B8268"/>
      <c r="C8268"/>
      <c r="D8268"/>
      <c r="E8268"/>
    </row>
    <row r="8269" spans="2:5" x14ac:dyDescent="0.25">
      <c r="B8269"/>
      <c r="C8269"/>
      <c r="D8269"/>
      <c r="E8269"/>
    </row>
    <row r="8270" spans="2:5" x14ac:dyDescent="0.25">
      <c r="B8270"/>
      <c r="C8270"/>
      <c r="D8270"/>
      <c r="E8270"/>
    </row>
    <row r="8271" spans="2:5" x14ac:dyDescent="0.25">
      <c r="B8271"/>
      <c r="C8271"/>
      <c r="D8271"/>
      <c r="E8271"/>
    </row>
    <row r="8272" spans="2:5" x14ac:dyDescent="0.25">
      <c r="B8272"/>
      <c r="C8272"/>
      <c r="D8272"/>
      <c r="E8272"/>
    </row>
    <row r="8273" spans="2:5" x14ac:dyDescent="0.25">
      <c r="B8273"/>
      <c r="C8273"/>
      <c r="D8273"/>
      <c r="E8273"/>
    </row>
    <row r="8274" spans="2:5" x14ac:dyDescent="0.25">
      <c r="B8274"/>
      <c r="C8274"/>
      <c r="D8274"/>
      <c r="E8274"/>
    </row>
    <row r="8275" spans="2:5" x14ac:dyDescent="0.25">
      <c r="B8275"/>
      <c r="C8275"/>
      <c r="D8275"/>
      <c r="E8275"/>
    </row>
    <row r="8276" spans="2:5" x14ac:dyDescent="0.25">
      <c r="B8276"/>
      <c r="C8276"/>
      <c r="D8276"/>
      <c r="E8276"/>
    </row>
    <row r="8277" spans="2:5" x14ac:dyDescent="0.25">
      <c r="B8277"/>
      <c r="C8277"/>
      <c r="D8277"/>
      <c r="E8277"/>
    </row>
    <row r="8278" spans="2:5" x14ac:dyDescent="0.25">
      <c r="B8278"/>
      <c r="C8278"/>
      <c r="D8278"/>
      <c r="E8278"/>
    </row>
    <row r="8279" spans="2:5" x14ac:dyDescent="0.25">
      <c r="B8279"/>
      <c r="C8279"/>
      <c r="D8279"/>
      <c r="E8279"/>
    </row>
    <row r="8280" spans="2:5" x14ac:dyDescent="0.25">
      <c r="B8280"/>
      <c r="C8280"/>
      <c r="D8280"/>
      <c r="E8280"/>
    </row>
    <row r="8281" spans="2:5" x14ac:dyDescent="0.25">
      <c r="B8281"/>
      <c r="C8281"/>
      <c r="D8281"/>
      <c r="E8281"/>
    </row>
    <row r="8282" spans="2:5" x14ac:dyDescent="0.25">
      <c r="B8282"/>
      <c r="C8282"/>
      <c r="D8282"/>
      <c r="E8282"/>
    </row>
    <row r="8283" spans="2:5" x14ac:dyDescent="0.25">
      <c r="B8283"/>
      <c r="C8283"/>
      <c r="D8283"/>
      <c r="E8283"/>
    </row>
    <row r="8284" spans="2:5" x14ac:dyDescent="0.25">
      <c r="B8284"/>
      <c r="C8284"/>
      <c r="D8284"/>
      <c r="E8284"/>
    </row>
    <row r="8285" spans="2:5" x14ac:dyDescent="0.25">
      <c r="B8285"/>
      <c r="C8285"/>
      <c r="D8285"/>
      <c r="E8285"/>
    </row>
    <row r="8286" spans="2:5" x14ac:dyDescent="0.25">
      <c r="B8286"/>
      <c r="C8286"/>
      <c r="D8286"/>
      <c r="E8286"/>
    </row>
    <row r="8287" spans="2:5" x14ac:dyDescent="0.25">
      <c r="B8287"/>
      <c r="C8287"/>
      <c r="D8287"/>
      <c r="E8287"/>
    </row>
    <row r="8288" spans="2:5" x14ac:dyDescent="0.25">
      <c r="B8288"/>
      <c r="C8288"/>
      <c r="D8288"/>
      <c r="E8288"/>
    </row>
    <row r="8289" spans="2:5" x14ac:dyDescent="0.25">
      <c r="B8289"/>
      <c r="C8289"/>
      <c r="D8289"/>
      <c r="E8289"/>
    </row>
    <row r="8290" spans="2:5" x14ac:dyDescent="0.25">
      <c r="B8290"/>
      <c r="C8290"/>
      <c r="D8290"/>
      <c r="E8290"/>
    </row>
    <row r="8291" spans="2:5" x14ac:dyDescent="0.25">
      <c r="B8291"/>
      <c r="C8291"/>
      <c r="D8291"/>
      <c r="E8291"/>
    </row>
    <row r="8292" spans="2:5" x14ac:dyDescent="0.25">
      <c r="B8292"/>
      <c r="C8292"/>
      <c r="D8292"/>
      <c r="E8292"/>
    </row>
    <row r="8293" spans="2:5" x14ac:dyDescent="0.25">
      <c r="B8293"/>
      <c r="C8293"/>
      <c r="D8293"/>
      <c r="E8293"/>
    </row>
    <row r="8294" spans="2:5" x14ac:dyDescent="0.25">
      <c r="B8294"/>
      <c r="C8294"/>
      <c r="D8294"/>
      <c r="E8294"/>
    </row>
    <row r="8295" spans="2:5" x14ac:dyDescent="0.25">
      <c r="B8295"/>
      <c r="C8295"/>
      <c r="D8295"/>
      <c r="E8295"/>
    </row>
    <row r="8296" spans="2:5" x14ac:dyDescent="0.25">
      <c r="B8296"/>
      <c r="C8296"/>
      <c r="D8296"/>
      <c r="E8296"/>
    </row>
    <row r="8297" spans="2:5" x14ac:dyDescent="0.25">
      <c r="B8297"/>
      <c r="C8297"/>
      <c r="D8297"/>
      <c r="E8297"/>
    </row>
    <row r="8298" spans="2:5" x14ac:dyDescent="0.25">
      <c r="B8298"/>
      <c r="C8298"/>
      <c r="D8298"/>
      <c r="E8298"/>
    </row>
    <row r="8299" spans="2:5" x14ac:dyDescent="0.25">
      <c r="B8299"/>
      <c r="C8299"/>
      <c r="D8299"/>
      <c r="E8299"/>
    </row>
    <row r="8300" spans="2:5" x14ac:dyDescent="0.25">
      <c r="B8300"/>
      <c r="C8300"/>
      <c r="D8300"/>
      <c r="E8300"/>
    </row>
    <row r="8301" spans="2:5" x14ac:dyDescent="0.25">
      <c r="B8301"/>
      <c r="C8301"/>
      <c r="D8301"/>
      <c r="E8301"/>
    </row>
    <row r="8302" spans="2:5" x14ac:dyDescent="0.25">
      <c r="B8302"/>
      <c r="C8302"/>
      <c r="D8302"/>
      <c r="E8302"/>
    </row>
    <row r="8303" spans="2:5" x14ac:dyDescent="0.25">
      <c r="B8303"/>
      <c r="C8303"/>
      <c r="D8303"/>
      <c r="E8303"/>
    </row>
    <row r="8304" spans="2:5" x14ac:dyDescent="0.25">
      <c r="B8304"/>
      <c r="C8304"/>
      <c r="D8304"/>
      <c r="E8304"/>
    </row>
    <row r="8305" spans="2:5" x14ac:dyDescent="0.25">
      <c r="B8305"/>
      <c r="C8305"/>
      <c r="D8305"/>
      <c r="E8305"/>
    </row>
    <row r="8306" spans="2:5" x14ac:dyDescent="0.25">
      <c r="B8306"/>
      <c r="C8306"/>
      <c r="D8306"/>
      <c r="E8306"/>
    </row>
    <row r="8307" spans="2:5" x14ac:dyDescent="0.25">
      <c r="B8307"/>
      <c r="C8307"/>
      <c r="D8307"/>
      <c r="E8307"/>
    </row>
    <row r="8308" spans="2:5" x14ac:dyDescent="0.25">
      <c r="B8308"/>
      <c r="C8308"/>
      <c r="D8308"/>
      <c r="E8308"/>
    </row>
    <row r="8309" spans="2:5" x14ac:dyDescent="0.25">
      <c r="B8309"/>
      <c r="C8309"/>
      <c r="D8309"/>
      <c r="E8309"/>
    </row>
    <row r="8310" spans="2:5" x14ac:dyDescent="0.25">
      <c r="B8310"/>
      <c r="C8310"/>
      <c r="D8310"/>
      <c r="E8310"/>
    </row>
    <row r="8311" spans="2:5" x14ac:dyDescent="0.25">
      <c r="B8311"/>
      <c r="C8311"/>
      <c r="D8311"/>
      <c r="E8311"/>
    </row>
    <row r="8312" spans="2:5" x14ac:dyDescent="0.25">
      <c r="B8312"/>
      <c r="C8312"/>
      <c r="D8312"/>
      <c r="E8312"/>
    </row>
    <row r="8313" spans="2:5" x14ac:dyDescent="0.25">
      <c r="B8313"/>
      <c r="C8313"/>
      <c r="D8313"/>
      <c r="E8313"/>
    </row>
    <row r="8314" spans="2:5" x14ac:dyDescent="0.25">
      <c r="B8314"/>
      <c r="C8314"/>
      <c r="D8314"/>
      <c r="E8314"/>
    </row>
    <row r="8315" spans="2:5" x14ac:dyDescent="0.25">
      <c r="B8315"/>
      <c r="C8315"/>
      <c r="D8315"/>
      <c r="E8315"/>
    </row>
    <row r="8316" spans="2:5" x14ac:dyDescent="0.25">
      <c r="B8316"/>
      <c r="C8316"/>
      <c r="D8316"/>
      <c r="E8316"/>
    </row>
    <row r="8317" spans="2:5" x14ac:dyDescent="0.25">
      <c r="B8317"/>
      <c r="C8317"/>
      <c r="D8317"/>
      <c r="E8317"/>
    </row>
    <row r="8318" spans="2:5" x14ac:dyDescent="0.25">
      <c r="B8318"/>
      <c r="C8318"/>
      <c r="D8318"/>
      <c r="E8318"/>
    </row>
    <row r="8319" spans="2:5" x14ac:dyDescent="0.25">
      <c r="B8319"/>
      <c r="C8319"/>
      <c r="D8319"/>
      <c r="E8319"/>
    </row>
    <row r="8320" spans="2:5" x14ac:dyDescent="0.25">
      <c r="B8320"/>
      <c r="C8320"/>
      <c r="D8320"/>
      <c r="E8320"/>
    </row>
    <row r="8321" spans="2:5" x14ac:dyDescent="0.25">
      <c r="B8321"/>
      <c r="C8321"/>
      <c r="D8321"/>
      <c r="E8321"/>
    </row>
    <row r="8322" spans="2:5" x14ac:dyDescent="0.25">
      <c r="B8322"/>
      <c r="C8322"/>
      <c r="D8322"/>
      <c r="E8322"/>
    </row>
    <row r="8323" spans="2:5" x14ac:dyDescent="0.25">
      <c r="B8323"/>
      <c r="C8323"/>
      <c r="D8323"/>
      <c r="E8323"/>
    </row>
    <row r="8324" spans="2:5" x14ac:dyDescent="0.25">
      <c r="B8324"/>
      <c r="C8324"/>
      <c r="D8324"/>
      <c r="E8324"/>
    </row>
    <row r="8325" spans="2:5" x14ac:dyDescent="0.25">
      <c r="B8325"/>
      <c r="C8325"/>
      <c r="D8325"/>
      <c r="E8325"/>
    </row>
    <row r="8326" spans="2:5" x14ac:dyDescent="0.25">
      <c r="B8326"/>
      <c r="C8326"/>
      <c r="D8326"/>
      <c r="E8326"/>
    </row>
    <row r="8327" spans="2:5" x14ac:dyDescent="0.25">
      <c r="B8327"/>
      <c r="C8327"/>
      <c r="D8327"/>
      <c r="E8327"/>
    </row>
    <row r="8328" spans="2:5" x14ac:dyDescent="0.25">
      <c r="B8328"/>
      <c r="C8328"/>
      <c r="D8328"/>
      <c r="E8328"/>
    </row>
    <row r="8329" spans="2:5" x14ac:dyDescent="0.25">
      <c r="B8329"/>
      <c r="C8329"/>
      <c r="D8329"/>
      <c r="E8329"/>
    </row>
    <row r="8330" spans="2:5" x14ac:dyDescent="0.25">
      <c r="B8330"/>
      <c r="C8330"/>
      <c r="D8330"/>
      <c r="E8330"/>
    </row>
    <row r="8331" spans="2:5" x14ac:dyDescent="0.25">
      <c r="B8331"/>
      <c r="C8331"/>
      <c r="D8331"/>
      <c r="E8331"/>
    </row>
    <row r="8332" spans="2:5" x14ac:dyDescent="0.25">
      <c r="B8332"/>
      <c r="C8332"/>
      <c r="D8332"/>
      <c r="E8332"/>
    </row>
    <row r="8333" spans="2:5" x14ac:dyDescent="0.25">
      <c r="B8333"/>
      <c r="C8333"/>
      <c r="D8333"/>
      <c r="E8333"/>
    </row>
    <row r="8334" spans="2:5" x14ac:dyDescent="0.25">
      <c r="B8334"/>
      <c r="C8334"/>
      <c r="D8334"/>
      <c r="E8334"/>
    </row>
    <row r="8335" spans="2:5" x14ac:dyDescent="0.25">
      <c r="B8335"/>
      <c r="C8335"/>
      <c r="D8335"/>
      <c r="E8335"/>
    </row>
    <row r="8336" spans="2:5" x14ac:dyDescent="0.25">
      <c r="B8336"/>
      <c r="C8336"/>
      <c r="D8336"/>
      <c r="E8336"/>
    </row>
    <row r="8337" spans="2:5" x14ac:dyDescent="0.25">
      <c r="B8337"/>
      <c r="C8337"/>
      <c r="D8337"/>
      <c r="E8337"/>
    </row>
    <row r="8338" spans="2:5" x14ac:dyDescent="0.25">
      <c r="B8338"/>
      <c r="C8338"/>
      <c r="D8338"/>
      <c r="E8338"/>
    </row>
    <row r="8339" spans="2:5" x14ac:dyDescent="0.25">
      <c r="B8339"/>
      <c r="C8339"/>
      <c r="D8339"/>
      <c r="E8339"/>
    </row>
    <row r="8340" spans="2:5" x14ac:dyDescent="0.25">
      <c r="B8340"/>
      <c r="C8340"/>
      <c r="D8340"/>
      <c r="E8340"/>
    </row>
    <row r="8341" spans="2:5" x14ac:dyDescent="0.25">
      <c r="B8341"/>
      <c r="C8341"/>
      <c r="D8341"/>
      <c r="E8341"/>
    </row>
    <row r="8342" spans="2:5" x14ac:dyDescent="0.25">
      <c r="B8342"/>
      <c r="C8342"/>
      <c r="D8342"/>
      <c r="E8342"/>
    </row>
    <row r="8343" spans="2:5" x14ac:dyDescent="0.25">
      <c r="B8343"/>
      <c r="C8343"/>
      <c r="D8343"/>
      <c r="E8343"/>
    </row>
    <row r="8344" spans="2:5" x14ac:dyDescent="0.25">
      <c r="B8344"/>
      <c r="C8344"/>
      <c r="D8344"/>
      <c r="E8344"/>
    </row>
    <row r="8345" spans="2:5" x14ac:dyDescent="0.25">
      <c r="B8345"/>
      <c r="C8345"/>
      <c r="D8345"/>
      <c r="E8345"/>
    </row>
    <row r="8346" spans="2:5" x14ac:dyDescent="0.25">
      <c r="B8346"/>
      <c r="C8346"/>
      <c r="D8346"/>
      <c r="E8346"/>
    </row>
    <row r="8347" spans="2:5" x14ac:dyDescent="0.25">
      <c r="B8347"/>
      <c r="C8347"/>
      <c r="D8347"/>
      <c r="E8347"/>
    </row>
    <row r="8348" spans="2:5" x14ac:dyDescent="0.25">
      <c r="B8348"/>
      <c r="C8348"/>
      <c r="D8348"/>
      <c r="E8348"/>
    </row>
    <row r="8349" spans="2:5" x14ac:dyDescent="0.25">
      <c r="B8349"/>
      <c r="C8349"/>
      <c r="D8349"/>
      <c r="E8349"/>
    </row>
    <row r="8350" spans="2:5" x14ac:dyDescent="0.25">
      <c r="B8350"/>
      <c r="C8350"/>
      <c r="D8350"/>
      <c r="E8350"/>
    </row>
    <row r="8351" spans="2:5" x14ac:dyDescent="0.25">
      <c r="B8351"/>
      <c r="C8351"/>
      <c r="D8351"/>
      <c r="E8351"/>
    </row>
    <row r="8352" spans="2:5" x14ac:dyDescent="0.25">
      <c r="B8352"/>
      <c r="C8352"/>
      <c r="D8352"/>
      <c r="E8352"/>
    </row>
    <row r="8353" spans="2:5" x14ac:dyDescent="0.25">
      <c r="B8353"/>
      <c r="C8353"/>
      <c r="D8353"/>
      <c r="E8353"/>
    </row>
    <row r="8354" spans="2:5" x14ac:dyDescent="0.25">
      <c r="B8354"/>
      <c r="C8354"/>
      <c r="D8354"/>
      <c r="E8354"/>
    </row>
    <row r="8355" spans="2:5" x14ac:dyDescent="0.25">
      <c r="B8355"/>
      <c r="C8355"/>
      <c r="D8355"/>
      <c r="E8355"/>
    </row>
    <row r="8356" spans="2:5" x14ac:dyDescent="0.25">
      <c r="B8356"/>
      <c r="C8356"/>
      <c r="D8356"/>
      <c r="E8356"/>
    </row>
    <row r="8357" spans="2:5" x14ac:dyDescent="0.25">
      <c r="B8357"/>
      <c r="C8357"/>
      <c r="D8357"/>
      <c r="E8357"/>
    </row>
    <row r="8358" spans="2:5" x14ac:dyDescent="0.25">
      <c r="B8358"/>
      <c r="C8358"/>
      <c r="D8358"/>
      <c r="E8358"/>
    </row>
    <row r="8359" spans="2:5" x14ac:dyDescent="0.25">
      <c r="B8359"/>
      <c r="C8359"/>
      <c r="D8359"/>
      <c r="E8359"/>
    </row>
    <row r="8360" spans="2:5" x14ac:dyDescent="0.25">
      <c r="B8360"/>
      <c r="C8360"/>
      <c r="D8360"/>
      <c r="E8360"/>
    </row>
    <row r="8361" spans="2:5" x14ac:dyDescent="0.25">
      <c r="B8361"/>
      <c r="C8361"/>
      <c r="D8361"/>
      <c r="E8361"/>
    </row>
    <row r="8362" spans="2:5" x14ac:dyDescent="0.25">
      <c r="B8362"/>
      <c r="C8362"/>
      <c r="D8362"/>
      <c r="E8362"/>
    </row>
    <row r="8363" spans="2:5" x14ac:dyDescent="0.25">
      <c r="B8363"/>
      <c r="C8363"/>
      <c r="D8363"/>
      <c r="E8363"/>
    </row>
    <row r="8364" spans="2:5" x14ac:dyDescent="0.25">
      <c r="B8364"/>
      <c r="C8364"/>
      <c r="D8364"/>
      <c r="E8364"/>
    </row>
    <row r="8365" spans="2:5" x14ac:dyDescent="0.25">
      <c r="B8365"/>
      <c r="C8365"/>
      <c r="D8365"/>
      <c r="E8365"/>
    </row>
    <row r="8366" spans="2:5" x14ac:dyDescent="0.25">
      <c r="B8366"/>
      <c r="C8366"/>
      <c r="D8366"/>
      <c r="E8366"/>
    </row>
    <row r="8367" spans="2:5" x14ac:dyDescent="0.25">
      <c r="B8367"/>
      <c r="C8367"/>
      <c r="D8367"/>
      <c r="E8367"/>
    </row>
    <row r="8368" spans="2:5" x14ac:dyDescent="0.25">
      <c r="B8368"/>
      <c r="C8368"/>
      <c r="D8368"/>
      <c r="E8368"/>
    </row>
    <row r="8369" spans="2:5" x14ac:dyDescent="0.25">
      <c r="B8369"/>
      <c r="C8369"/>
      <c r="D8369"/>
      <c r="E8369"/>
    </row>
    <row r="8370" spans="2:5" x14ac:dyDescent="0.25">
      <c r="B8370"/>
      <c r="C8370"/>
      <c r="D8370"/>
      <c r="E8370"/>
    </row>
    <row r="8371" spans="2:5" x14ac:dyDescent="0.25">
      <c r="B8371"/>
      <c r="C8371"/>
      <c r="D8371"/>
      <c r="E8371"/>
    </row>
    <row r="8372" spans="2:5" x14ac:dyDescent="0.25">
      <c r="B8372"/>
      <c r="C8372"/>
      <c r="D8372"/>
      <c r="E8372"/>
    </row>
    <row r="8373" spans="2:5" x14ac:dyDescent="0.25">
      <c r="B8373"/>
      <c r="C8373"/>
      <c r="D8373"/>
      <c r="E8373"/>
    </row>
    <row r="8374" spans="2:5" x14ac:dyDescent="0.25">
      <c r="B8374"/>
      <c r="C8374"/>
      <c r="D8374"/>
      <c r="E8374"/>
    </row>
    <row r="8375" spans="2:5" x14ac:dyDescent="0.25">
      <c r="B8375"/>
      <c r="C8375"/>
      <c r="D8375"/>
      <c r="E8375"/>
    </row>
    <row r="8376" spans="2:5" x14ac:dyDescent="0.25">
      <c r="B8376"/>
      <c r="C8376"/>
      <c r="D8376"/>
      <c r="E8376"/>
    </row>
    <row r="8377" spans="2:5" x14ac:dyDescent="0.25">
      <c r="B8377"/>
      <c r="C8377"/>
      <c r="D8377"/>
      <c r="E8377"/>
    </row>
    <row r="8378" spans="2:5" x14ac:dyDescent="0.25">
      <c r="B8378"/>
      <c r="C8378"/>
      <c r="D8378"/>
      <c r="E8378"/>
    </row>
    <row r="8379" spans="2:5" x14ac:dyDescent="0.25">
      <c r="B8379"/>
      <c r="C8379"/>
      <c r="D8379"/>
      <c r="E8379"/>
    </row>
    <row r="8380" spans="2:5" x14ac:dyDescent="0.25">
      <c r="B8380"/>
      <c r="C8380"/>
      <c r="D8380"/>
      <c r="E8380"/>
    </row>
    <row r="8381" spans="2:5" x14ac:dyDescent="0.25">
      <c r="B8381"/>
      <c r="C8381"/>
      <c r="D8381"/>
      <c r="E8381"/>
    </row>
    <row r="8382" spans="2:5" x14ac:dyDescent="0.25">
      <c r="B8382"/>
      <c r="C8382"/>
      <c r="D8382"/>
      <c r="E8382"/>
    </row>
    <row r="8383" spans="2:5" x14ac:dyDescent="0.25">
      <c r="B8383"/>
      <c r="C8383"/>
      <c r="D8383"/>
      <c r="E8383"/>
    </row>
    <row r="8384" spans="2:5" x14ac:dyDescent="0.25">
      <c r="B8384"/>
      <c r="C8384"/>
      <c r="D8384"/>
      <c r="E8384"/>
    </row>
    <row r="8385" spans="2:5" x14ac:dyDescent="0.25">
      <c r="B8385"/>
      <c r="C8385"/>
      <c r="D8385"/>
      <c r="E8385"/>
    </row>
    <row r="8386" spans="2:5" x14ac:dyDescent="0.25">
      <c r="B8386"/>
      <c r="C8386"/>
      <c r="D8386"/>
      <c r="E8386"/>
    </row>
    <row r="8387" spans="2:5" x14ac:dyDescent="0.25">
      <c r="B8387"/>
      <c r="C8387"/>
      <c r="D8387"/>
      <c r="E8387"/>
    </row>
    <row r="8388" spans="2:5" x14ac:dyDescent="0.25">
      <c r="B8388"/>
      <c r="C8388"/>
      <c r="D8388"/>
      <c r="E8388"/>
    </row>
    <row r="8389" spans="2:5" x14ac:dyDescent="0.25">
      <c r="B8389"/>
      <c r="C8389"/>
      <c r="D8389"/>
      <c r="E8389"/>
    </row>
    <row r="8390" spans="2:5" x14ac:dyDescent="0.25">
      <c r="B8390"/>
      <c r="C8390"/>
      <c r="D8390"/>
      <c r="E8390"/>
    </row>
    <row r="8391" spans="2:5" x14ac:dyDescent="0.25">
      <c r="B8391"/>
      <c r="C8391"/>
      <c r="D8391"/>
      <c r="E8391"/>
    </row>
    <row r="8392" spans="2:5" x14ac:dyDescent="0.25">
      <c r="B8392"/>
      <c r="C8392"/>
      <c r="D8392"/>
      <c r="E8392"/>
    </row>
    <row r="8393" spans="2:5" x14ac:dyDescent="0.25">
      <c r="B8393"/>
      <c r="C8393"/>
      <c r="D8393"/>
      <c r="E8393"/>
    </row>
    <row r="8394" spans="2:5" x14ac:dyDescent="0.25">
      <c r="B8394"/>
      <c r="C8394"/>
      <c r="D8394"/>
      <c r="E8394"/>
    </row>
    <row r="8395" spans="2:5" x14ac:dyDescent="0.25">
      <c r="B8395"/>
      <c r="C8395"/>
      <c r="D8395"/>
      <c r="E8395"/>
    </row>
    <row r="8396" spans="2:5" x14ac:dyDescent="0.25">
      <c r="B8396"/>
      <c r="C8396"/>
      <c r="D8396"/>
      <c r="E8396"/>
    </row>
    <row r="8397" spans="2:5" x14ac:dyDescent="0.25">
      <c r="B8397"/>
      <c r="C8397"/>
      <c r="D8397"/>
      <c r="E8397"/>
    </row>
    <row r="8398" spans="2:5" x14ac:dyDescent="0.25">
      <c r="B8398"/>
      <c r="C8398"/>
      <c r="D8398"/>
      <c r="E8398"/>
    </row>
    <row r="8399" spans="2:5" x14ac:dyDescent="0.25">
      <c r="B8399"/>
      <c r="C8399"/>
      <c r="D8399"/>
      <c r="E8399"/>
    </row>
    <row r="8400" spans="2:5" x14ac:dyDescent="0.25">
      <c r="B8400"/>
      <c r="C8400"/>
      <c r="D8400"/>
      <c r="E8400"/>
    </row>
    <row r="8401" spans="2:5" x14ac:dyDescent="0.25">
      <c r="B8401"/>
      <c r="C8401"/>
      <c r="D8401"/>
      <c r="E8401"/>
    </row>
    <row r="8402" spans="2:5" x14ac:dyDescent="0.25">
      <c r="B8402"/>
      <c r="C8402"/>
      <c r="D8402"/>
      <c r="E8402"/>
    </row>
    <row r="8403" spans="2:5" x14ac:dyDescent="0.25">
      <c r="B8403"/>
      <c r="C8403"/>
      <c r="D8403"/>
      <c r="E8403"/>
    </row>
    <row r="8404" spans="2:5" x14ac:dyDescent="0.25">
      <c r="B8404"/>
      <c r="C8404"/>
      <c r="D8404"/>
      <c r="E8404"/>
    </row>
    <row r="8405" spans="2:5" x14ac:dyDescent="0.25">
      <c r="B8405"/>
      <c r="C8405"/>
      <c r="D8405"/>
      <c r="E8405"/>
    </row>
    <row r="8406" spans="2:5" x14ac:dyDescent="0.25">
      <c r="B8406"/>
      <c r="C8406"/>
      <c r="D8406"/>
      <c r="E8406"/>
    </row>
    <row r="8407" spans="2:5" x14ac:dyDescent="0.25">
      <c r="B8407"/>
      <c r="C8407"/>
      <c r="D8407"/>
      <c r="E8407"/>
    </row>
    <row r="8408" spans="2:5" x14ac:dyDescent="0.25">
      <c r="B8408"/>
      <c r="C8408"/>
      <c r="D8408"/>
      <c r="E8408"/>
    </row>
    <row r="8409" spans="2:5" x14ac:dyDescent="0.25">
      <c r="B8409"/>
      <c r="C8409"/>
      <c r="D8409"/>
      <c r="E8409"/>
    </row>
    <row r="8410" spans="2:5" x14ac:dyDescent="0.25">
      <c r="B8410"/>
      <c r="C8410"/>
      <c r="D8410"/>
      <c r="E8410"/>
    </row>
    <row r="8411" spans="2:5" x14ac:dyDescent="0.25">
      <c r="B8411"/>
      <c r="C8411"/>
      <c r="D8411"/>
      <c r="E8411"/>
    </row>
    <row r="8412" spans="2:5" x14ac:dyDescent="0.25">
      <c r="B8412"/>
      <c r="C8412"/>
      <c r="D8412"/>
      <c r="E8412"/>
    </row>
    <row r="8413" spans="2:5" x14ac:dyDescent="0.25">
      <c r="B8413"/>
      <c r="C8413"/>
      <c r="D8413"/>
      <c r="E8413"/>
    </row>
    <row r="8414" spans="2:5" x14ac:dyDescent="0.25">
      <c r="B8414"/>
      <c r="C8414"/>
      <c r="D8414"/>
      <c r="E8414"/>
    </row>
    <row r="8415" spans="2:5" x14ac:dyDescent="0.25">
      <c r="B8415"/>
      <c r="C8415"/>
      <c r="D8415"/>
      <c r="E8415"/>
    </row>
    <row r="8416" spans="2:5" x14ac:dyDescent="0.25">
      <c r="B8416"/>
      <c r="C8416"/>
      <c r="D8416"/>
      <c r="E8416"/>
    </row>
    <row r="8417" spans="2:5" x14ac:dyDescent="0.25">
      <c r="B8417"/>
      <c r="C8417"/>
      <c r="D8417"/>
      <c r="E8417"/>
    </row>
    <row r="8418" spans="2:5" x14ac:dyDescent="0.25">
      <c r="B8418"/>
      <c r="C8418"/>
      <c r="D8418"/>
      <c r="E8418"/>
    </row>
    <row r="8419" spans="2:5" x14ac:dyDescent="0.25">
      <c r="B8419"/>
      <c r="C8419"/>
      <c r="D8419"/>
      <c r="E8419"/>
    </row>
    <row r="8420" spans="2:5" x14ac:dyDescent="0.25">
      <c r="B8420"/>
      <c r="C8420"/>
      <c r="D8420"/>
      <c r="E8420"/>
    </row>
    <row r="8421" spans="2:5" x14ac:dyDescent="0.25">
      <c r="B8421"/>
      <c r="C8421"/>
      <c r="D8421"/>
      <c r="E8421"/>
    </row>
    <row r="8422" spans="2:5" x14ac:dyDescent="0.25">
      <c r="B8422"/>
      <c r="C8422"/>
      <c r="D8422"/>
      <c r="E8422"/>
    </row>
    <row r="8423" spans="2:5" x14ac:dyDescent="0.25">
      <c r="B8423"/>
      <c r="C8423"/>
      <c r="D8423"/>
      <c r="E8423"/>
    </row>
    <row r="8424" spans="2:5" x14ac:dyDescent="0.25">
      <c r="B8424"/>
      <c r="C8424"/>
      <c r="D8424"/>
      <c r="E8424"/>
    </row>
    <row r="8425" spans="2:5" x14ac:dyDescent="0.25">
      <c r="B8425"/>
      <c r="C8425"/>
      <c r="D8425"/>
      <c r="E8425"/>
    </row>
    <row r="8426" spans="2:5" x14ac:dyDescent="0.25">
      <c r="B8426"/>
      <c r="C8426"/>
      <c r="D8426"/>
      <c r="E8426"/>
    </row>
    <row r="8427" spans="2:5" x14ac:dyDescent="0.25">
      <c r="B8427"/>
      <c r="C8427"/>
      <c r="D8427"/>
      <c r="E8427"/>
    </row>
    <row r="8428" spans="2:5" x14ac:dyDescent="0.25">
      <c r="B8428"/>
      <c r="C8428"/>
      <c r="D8428"/>
      <c r="E8428"/>
    </row>
    <row r="8429" spans="2:5" x14ac:dyDescent="0.25">
      <c r="B8429"/>
      <c r="C8429"/>
      <c r="D8429"/>
      <c r="E8429"/>
    </row>
    <row r="8430" spans="2:5" x14ac:dyDescent="0.25">
      <c r="B8430"/>
      <c r="C8430"/>
      <c r="D8430"/>
      <c r="E8430"/>
    </row>
    <row r="8431" spans="2:5" x14ac:dyDescent="0.25">
      <c r="B8431"/>
      <c r="C8431"/>
      <c r="D8431"/>
      <c r="E8431"/>
    </row>
    <row r="8432" spans="2:5" x14ac:dyDescent="0.25">
      <c r="B8432"/>
      <c r="C8432"/>
      <c r="D8432"/>
      <c r="E8432"/>
    </row>
    <row r="8433" spans="2:5" x14ac:dyDescent="0.25">
      <c r="B8433"/>
      <c r="C8433"/>
      <c r="D8433"/>
      <c r="E8433"/>
    </row>
    <row r="8434" spans="2:5" x14ac:dyDescent="0.25">
      <c r="B8434"/>
      <c r="C8434"/>
      <c r="D8434"/>
      <c r="E8434"/>
    </row>
    <row r="8435" spans="2:5" x14ac:dyDescent="0.25">
      <c r="B8435"/>
      <c r="C8435"/>
      <c r="D8435"/>
      <c r="E8435"/>
    </row>
    <row r="8436" spans="2:5" x14ac:dyDescent="0.25">
      <c r="B8436"/>
      <c r="C8436"/>
      <c r="D8436"/>
      <c r="E8436"/>
    </row>
    <row r="8437" spans="2:5" x14ac:dyDescent="0.25">
      <c r="B8437"/>
      <c r="C8437"/>
      <c r="D8437"/>
      <c r="E8437"/>
    </row>
    <row r="8438" spans="2:5" x14ac:dyDescent="0.25">
      <c r="B8438"/>
      <c r="C8438"/>
      <c r="D8438"/>
      <c r="E8438"/>
    </row>
    <row r="8439" spans="2:5" x14ac:dyDescent="0.25">
      <c r="B8439"/>
      <c r="C8439"/>
      <c r="D8439"/>
      <c r="E8439"/>
    </row>
    <row r="8440" spans="2:5" x14ac:dyDescent="0.25">
      <c r="B8440"/>
      <c r="C8440"/>
      <c r="D8440"/>
      <c r="E8440"/>
    </row>
    <row r="8441" spans="2:5" x14ac:dyDescent="0.25">
      <c r="B8441"/>
      <c r="C8441"/>
      <c r="D8441"/>
      <c r="E8441"/>
    </row>
    <row r="8442" spans="2:5" x14ac:dyDescent="0.25">
      <c r="B8442"/>
      <c r="C8442"/>
      <c r="D8442"/>
      <c r="E8442"/>
    </row>
    <row r="8443" spans="2:5" x14ac:dyDescent="0.25">
      <c r="B8443"/>
      <c r="C8443"/>
      <c r="D8443"/>
      <c r="E8443"/>
    </row>
    <row r="8444" spans="2:5" x14ac:dyDescent="0.25">
      <c r="B8444"/>
      <c r="C8444"/>
      <c r="D8444"/>
      <c r="E8444"/>
    </row>
    <row r="8445" spans="2:5" x14ac:dyDescent="0.25">
      <c r="B8445"/>
      <c r="C8445"/>
      <c r="D8445"/>
      <c r="E8445"/>
    </row>
    <row r="8446" spans="2:5" x14ac:dyDescent="0.25">
      <c r="B8446"/>
      <c r="C8446"/>
      <c r="D8446"/>
      <c r="E8446"/>
    </row>
    <row r="8447" spans="2:5" x14ac:dyDescent="0.25">
      <c r="B8447"/>
      <c r="C8447"/>
      <c r="D8447"/>
      <c r="E8447"/>
    </row>
    <row r="8448" spans="2:5" x14ac:dyDescent="0.25">
      <c r="B8448"/>
      <c r="C8448"/>
      <c r="D8448"/>
      <c r="E8448"/>
    </row>
    <row r="8449" spans="2:5" x14ac:dyDescent="0.25">
      <c r="B8449"/>
      <c r="C8449"/>
      <c r="D8449"/>
      <c r="E8449"/>
    </row>
    <row r="8450" spans="2:5" x14ac:dyDescent="0.25">
      <c r="B8450"/>
      <c r="C8450"/>
      <c r="D8450"/>
      <c r="E8450"/>
    </row>
    <row r="8451" spans="2:5" x14ac:dyDescent="0.25">
      <c r="B8451"/>
      <c r="C8451"/>
      <c r="D8451"/>
      <c r="E8451"/>
    </row>
    <row r="8452" spans="2:5" x14ac:dyDescent="0.25">
      <c r="B8452"/>
      <c r="C8452"/>
      <c r="D8452"/>
      <c r="E8452"/>
    </row>
    <row r="8453" spans="2:5" x14ac:dyDescent="0.25">
      <c r="B8453"/>
      <c r="C8453"/>
      <c r="D8453"/>
      <c r="E8453"/>
    </row>
    <row r="8454" spans="2:5" x14ac:dyDescent="0.25">
      <c r="B8454"/>
      <c r="C8454"/>
      <c r="D8454"/>
      <c r="E8454"/>
    </row>
    <row r="8455" spans="2:5" x14ac:dyDescent="0.25">
      <c r="B8455"/>
      <c r="C8455"/>
      <c r="D8455"/>
      <c r="E8455"/>
    </row>
    <row r="8456" spans="2:5" x14ac:dyDescent="0.25">
      <c r="B8456"/>
      <c r="C8456"/>
      <c r="D8456"/>
      <c r="E8456"/>
    </row>
    <row r="8457" spans="2:5" x14ac:dyDescent="0.25">
      <c r="B8457"/>
      <c r="C8457"/>
      <c r="D8457"/>
      <c r="E8457"/>
    </row>
    <row r="8458" spans="2:5" x14ac:dyDescent="0.25">
      <c r="B8458"/>
      <c r="C8458"/>
      <c r="D8458"/>
      <c r="E8458"/>
    </row>
    <row r="8459" spans="2:5" x14ac:dyDescent="0.25">
      <c r="B8459"/>
      <c r="C8459"/>
      <c r="D8459"/>
      <c r="E8459"/>
    </row>
    <row r="8460" spans="2:5" x14ac:dyDescent="0.25">
      <c r="B8460"/>
      <c r="C8460"/>
      <c r="D8460"/>
      <c r="E8460"/>
    </row>
    <row r="8461" spans="2:5" x14ac:dyDescent="0.25">
      <c r="B8461"/>
      <c r="C8461"/>
      <c r="D8461"/>
      <c r="E8461"/>
    </row>
    <row r="8462" spans="2:5" x14ac:dyDescent="0.25">
      <c r="B8462"/>
      <c r="C8462"/>
      <c r="D8462"/>
      <c r="E8462"/>
    </row>
    <row r="8463" spans="2:5" x14ac:dyDescent="0.25">
      <c r="B8463"/>
      <c r="C8463"/>
      <c r="D8463"/>
      <c r="E8463"/>
    </row>
    <row r="8464" spans="2:5" x14ac:dyDescent="0.25">
      <c r="B8464"/>
      <c r="C8464"/>
      <c r="D8464"/>
      <c r="E8464"/>
    </row>
    <row r="8465" spans="2:5" x14ac:dyDescent="0.25">
      <c r="B8465"/>
      <c r="C8465"/>
      <c r="D8465"/>
      <c r="E8465"/>
    </row>
    <row r="8466" spans="2:5" x14ac:dyDescent="0.25">
      <c r="B8466"/>
      <c r="C8466"/>
      <c r="D8466"/>
      <c r="E8466"/>
    </row>
    <row r="8467" spans="2:5" x14ac:dyDescent="0.25">
      <c r="B8467"/>
      <c r="C8467"/>
      <c r="D8467"/>
      <c r="E8467"/>
    </row>
    <row r="8468" spans="2:5" x14ac:dyDescent="0.25">
      <c r="B8468"/>
      <c r="C8468"/>
      <c r="D8468"/>
      <c r="E8468"/>
    </row>
    <row r="8469" spans="2:5" x14ac:dyDescent="0.25">
      <c r="B8469"/>
      <c r="C8469"/>
      <c r="D8469"/>
      <c r="E8469"/>
    </row>
    <row r="8470" spans="2:5" x14ac:dyDescent="0.25">
      <c r="B8470"/>
      <c r="C8470"/>
      <c r="D8470"/>
      <c r="E8470"/>
    </row>
    <row r="8471" spans="2:5" x14ac:dyDescent="0.25">
      <c r="B8471"/>
      <c r="C8471"/>
      <c r="D8471"/>
      <c r="E8471"/>
    </row>
    <row r="8472" spans="2:5" x14ac:dyDescent="0.25">
      <c r="B8472"/>
      <c r="C8472"/>
      <c r="D8472"/>
      <c r="E8472"/>
    </row>
    <row r="8473" spans="2:5" x14ac:dyDescent="0.25">
      <c r="B8473"/>
      <c r="C8473"/>
      <c r="D8473"/>
      <c r="E8473"/>
    </row>
    <row r="8474" spans="2:5" x14ac:dyDescent="0.25">
      <c r="B8474"/>
      <c r="C8474"/>
      <c r="D8474"/>
      <c r="E8474"/>
    </row>
    <row r="8475" spans="2:5" x14ac:dyDescent="0.25">
      <c r="B8475"/>
      <c r="C8475"/>
      <c r="D8475"/>
      <c r="E8475"/>
    </row>
    <row r="8476" spans="2:5" x14ac:dyDescent="0.25">
      <c r="B8476"/>
      <c r="C8476"/>
      <c r="D8476"/>
      <c r="E8476"/>
    </row>
    <row r="8477" spans="2:5" x14ac:dyDescent="0.25">
      <c r="B8477"/>
      <c r="C8477"/>
      <c r="D8477"/>
      <c r="E8477"/>
    </row>
    <row r="8478" spans="2:5" x14ac:dyDescent="0.25">
      <c r="B8478"/>
      <c r="C8478"/>
      <c r="D8478"/>
      <c r="E8478"/>
    </row>
    <row r="8479" spans="2:5" x14ac:dyDescent="0.25">
      <c r="B8479"/>
      <c r="C8479"/>
      <c r="D8479"/>
      <c r="E8479"/>
    </row>
    <row r="8480" spans="2:5" x14ac:dyDescent="0.25">
      <c r="B8480"/>
      <c r="C8480"/>
      <c r="D8480"/>
      <c r="E8480"/>
    </row>
    <row r="8481" spans="2:5" x14ac:dyDescent="0.25">
      <c r="B8481"/>
      <c r="C8481"/>
      <c r="D8481"/>
      <c r="E8481"/>
    </row>
    <row r="8482" spans="2:5" x14ac:dyDescent="0.25">
      <c r="B8482"/>
      <c r="C8482"/>
      <c r="D8482"/>
      <c r="E8482"/>
    </row>
    <row r="8483" spans="2:5" x14ac:dyDescent="0.25">
      <c r="B8483"/>
      <c r="C8483"/>
      <c r="D8483"/>
      <c r="E8483"/>
    </row>
    <row r="8484" spans="2:5" x14ac:dyDescent="0.25">
      <c r="B8484"/>
      <c r="C8484"/>
      <c r="D8484"/>
      <c r="E8484"/>
    </row>
    <row r="8485" spans="2:5" x14ac:dyDescent="0.25">
      <c r="B8485"/>
      <c r="C8485"/>
      <c r="D8485"/>
      <c r="E8485"/>
    </row>
    <row r="8486" spans="2:5" x14ac:dyDescent="0.25">
      <c r="B8486"/>
      <c r="C8486"/>
      <c r="D8486"/>
      <c r="E8486"/>
    </row>
    <row r="8487" spans="2:5" x14ac:dyDescent="0.25">
      <c r="B8487"/>
      <c r="C8487"/>
      <c r="D8487"/>
      <c r="E8487"/>
    </row>
    <row r="8488" spans="2:5" x14ac:dyDescent="0.25">
      <c r="B8488"/>
      <c r="C8488"/>
      <c r="D8488"/>
      <c r="E8488"/>
    </row>
    <row r="8489" spans="2:5" x14ac:dyDescent="0.25">
      <c r="B8489"/>
      <c r="C8489"/>
      <c r="D8489"/>
      <c r="E8489"/>
    </row>
    <row r="8490" spans="2:5" x14ac:dyDescent="0.25">
      <c r="B8490"/>
      <c r="C8490"/>
      <c r="D8490"/>
      <c r="E8490"/>
    </row>
    <row r="8491" spans="2:5" x14ac:dyDescent="0.25">
      <c r="B8491"/>
      <c r="C8491"/>
      <c r="D8491"/>
      <c r="E8491"/>
    </row>
    <row r="8492" spans="2:5" x14ac:dyDescent="0.25">
      <c r="B8492"/>
      <c r="C8492"/>
      <c r="D8492"/>
      <c r="E8492"/>
    </row>
    <row r="8493" spans="2:5" x14ac:dyDescent="0.25">
      <c r="B8493"/>
      <c r="C8493"/>
      <c r="D8493"/>
      <c r="E8493"/>
    </row>
    <row r="8494" spans="2:5" x14ac:dyDescent="0.25">
      <c r="B8494"/>
      <c r="C8494"/>
      <c r="D8494"/>
      <c r="E8494"/>
    </row>
    <row r="8495" spans="2:5" x14ac:dyDescent="0.25">
      <c r="B8495"/>
      <c r="C8495"/>
      <c r="D8495"/>
      <c r="E8495"/>
    </row>
    <row r="8496" spans="2:5" x14ac:dyDescent="0.25">
      <c r="B8496"/>
      <c r="C8496"/>
      <c r="D8496"/>
      <c r="E8496"/>
    </row>
    <row r="8497" spans="2:5" x14ac:dyDescent="0.25">
      <c r="B8497"/>
      <c r="C8497"/>
      <c r="D8497"/>
      <c r="E8497"/>
    </row>
    <row r="8498" spans="2:5" x14ac:dyDescent="0.25">
      <c r="B8498"/>
      <c r="C8498"/>
      <c r="D8498"/>
      <c r="E8498"/>
    </row>
    <row r="8499" spans="2:5" x14ac:dyDescent="0.25">
      <c r="B8499"/>
      <c r="C8499"/>
      <c r="D8499"/>
      <c r="E8499"/>
    </row>
    <row r="8500" spans="2:5" x14ac:dyDescent="0.25">
      <c r="B8500"/>
      <c r="C8500"/>
      <c r="D8500"/>
      <c r="E8500"/>
    </row>
    <row r="8501" spans="2:5" x14ac:dyDescent="0.25">
      <c r="B8501"/>
      <c r="C8501"/>
      <c r="D8501"/>
      <c r="E8501"/>
    </row>
    <row r="8502" spans="2:5" x14ac:dyDescent="0.25">
      <c r="B8502"/>
      <c r="C8502"/>
      <c r="D8502"/>
      <c r="E8502"/>
    </row>
    <row r="8503" spans="2:5" x14ac:dyDescent="0.25">
      <c r="B8503"/>
      <c r="C8503"/>
      <c r="D8503"/>
      <c r="E8503"/>
    </row>
    <row r="8504" spans="2:5" x14ac:dyDescent="0.25">
      <c r="B8504"/>
      <c r="C8504"/>
      <c r="D8504"/>
      <c r="E8504"/>
    </row>
    <row r="8505" spans="2:5" x14ac:dyDescent="0.25">
      <c r="B8505"/>
      <c r="C8505"/>
      <c r="D8505"/>
      <c r="E8505"/>
    </row>
    <row r="8506" spans="2:5" x14ac:dyDescent="0.25">
      <c r="B8506"/>
      <c r="C8506"/>
      <c r="D8506"/>
      <c r="E8506"/>
    </row>
    <row r="8507" spans="2:5" x14ac:dyDescent="0.25">
      <c r="B8507"/>
      <c r="C8507"/>
      <c r="D8507"/>
      <c r="E8507"/>
    </row>
    <row r="8508" spans="2:5" x14ac:dyDescent="0.25">
      <c r="B8508"/>
      <c r="C8508"/>
      <c r="D8508"/>
      <c r="E8508"/>
    </row>
    <row r="8509" spans="2:5" x14ac:dyDescent="0.25">
      <c r="B8509"/>
      <c r="C8509"/>
      <c r="D8509"/>
      <c r="E8509"/>
    </row>
    <row r="8510" spans="2:5" x14ac:dyDescent="0.25">
      <c r="B8510"/>
      <c r="C8510"/>
      <c r="D8510"/>
      <c r="E8510"/>
    </row>
    <row r="8511" spans="2:5" x14ac:dyDescent="0.25">
      <c r="B8511"/>
      <c r="C8511"/>
      <c r="D8511"/>
      <c r="E8511"/>
    </row>
    <row r="8512" spans="2:5" x14ac:dyDescent="0.25">
      <c r="B8512"/>
      <c r="C8512"/>
      <c r="D8512"/>
      <c r="E8512"/>
    </row>
    <row r="8513" spans="2:5" x14ac:dyDescent="0.25">
      <c r="B8513"/>
      <c r="C8513"/>
      <c r="D8513"/>
      <c r="E8513"/>
    </row>
    <row r="8514" spans="2:5" x14ac:dyDescent="0.25">
      <c r="B8514"/>
      <c r="C8514"/>
      <c r="D8514"/>
      <c r="E8514"/>
    </row>
    <row r="8515" spans="2:5" x14ac:dyDescent="0.25">
      <c r="B8515"/>
      <c r="C8515"/>
      <c r="D8515"/>
      <c r="E8515"/>
    </row>
    <row r="8516" spans="2:5" x14ac:dyDescent="0.25">
      <c r="B8516"/>
      <c r="C8516"/>
      <c r="D8516"/>
      <c r="E8516"/>
    </row>
    <row r="8517" spans="2:5" x14ac:dyDescent="0.25">
      <c r="B8517"/>
      <c r="C8517"/>
      <c r="D8517"/>
      <c r="E8517"/>
    </row>
    <row r="8518" spans="2:5" x14ac:dyDescent="0.25">
      <c r="B8518"/>
      <c r="C8518"/>
      <c r="D8518"/>
      <c r="E8518"/>
    </row>
    <row r="8519" spans="2:5" x14ac:dyDescent="0.25">
      <c r="B8519"/>
      <c r="C8519"/>
      <c r="D8519"/>
      <c r="E8519"/>
    </row>
    <row r="8520" spans="2:5" x14ac:dyDescent="0.25">
      <c r="B8520"/>
      <c r="C8520"/>
      <c r="D8520"/>
      <c r="E8520"/>
    </row>
    <row r="8521" spans="2:5" x14ac:dyDescent="0.25">
      <c r="B8521"/>
      <c r="C8521"/>
      <c r="D8521"/>
      <c r="E8521"/>
    </row>
    <row r="8522" spans="2:5" x14ac:dyDescent="0.25">
      <c r="B8522"/>
      <c r="C8522"/>
      <c r="D8522"/>
      <c r="E8522"/>
    </row>
    <row r="8523" spans="2:5" x14ac:dyDescent="0.25">
      <c r="B8523"/>
      <c r="C8523"/>
      <c r="D8523"/>
      <c r="E8523"/>
    </row>
    <row r="8524" spans="2:5" x14ac:dyDescent="0.25">
      <c r="B8524"/>
      <c r="C8524"/>
      <c r="D8524"/>
      <c r="E8524"/>
    </row>
    <row r="8525" spans="2:5" x14ac:dyDescent="0.25">
      <c r="B8525"/>
      <c r="C8525"/>
      <c r="D8525"/>
      <c r="E8525"/>
    </row>
    <row r="8526" spans="2:5" x14ac:dyDescent="0.25">
      <c r="B8526"/>
      <c r="C8526"/>
      <c r="D8526"/>
      <c r="E8526"/>
    </row>
    <row r="8527" spans="2:5" x14ac:dyDescent="0.25">
      <c r="B8527"/>
      <c r="C8527"/>
      <c r="D8527"/>
      <c r="E8527"/>
    </row>
    <row r="8528" spans="2:5" x14ac:dyDescent="0.25">
      <c r="B8528"/>
      <c r="C8528"/>
      <c r="D8528"/>
      <c r="E8528"/>
    </row>
    <row r="8529" spans="2:5" x14ac:dyDescent="0.25">
      <c r="B8529"/>
      <c r="C8529"/>
      <c r="D8529"/>
      <c r="E8529"/>
    </row>
    <row r="8530" spans="2:5" x14ac:dyDescent="0.25">
      <c r="B8530"/>
      <c r="C8530"/>
      <c r="D8530"/>
      <c r="E8530"/>
    </row>
    <row r="8531" spans="2:5" x14ac:dyDescent="0.25">
      <c r="B8531"/>
      <c r="C8531"/>
      <c r="D8531"/>
      <c r="E8531"/>
    </row>
    <row r="8532" spans="2:5" x14ac:dyDescent="0.25">
      <c r="B8532"/>
      <c r="C8532"/>
      <c r="D8532"/>
      <c r="E8532"/>
    </row>
    <row r="8533" spans="2:5" x14ac:dyDescent="0.25">
      <c r="B8533"/>
      <c r="C8533"/>
      <c r="D8533"/>
      <c r="E8533"/>
    </row>
    <row r="8534" spans="2:5" x14ac:dyDescent="0.25">
      <c r="B8534"/>
      <c r="C8534"/>
      <c r="D8534"/>
      <c r="E8534"/>
    </row>
    <row r="8535" spans="2:5" x14ac:dyDescent="0.25">
      <c r="B8535"/>
      <c r="C8535"/>
      <c r="D8535"/>
      <c r="E8535"/>
    </row>
    <row r="8536" spans="2:5" x14ac:dyDescent="0.25">
      <c r="B8536"/>
      <c r="C8536"/>
      <c r="D8536"/>
      <c r="E8536"/>
    </row>
    <row r="8537" spans="2:5" x14ac:dyDescent="0.25">
      <c r="B8537"/>
      <c r="C8537"/>
      <c r="D8537"/>
      <c r="E8537"/>
    </row>
    <row r="8538" spans="2:5" x14ac:dyDescent="0.25">
      <c r="B8538"/>
      <c r="C8538"/>
      <c r="D8538"/>
      <c r="E8538"/>
    </row>
    <row r="8539" spans="2:5" x14ac:dyDescent="0.25">
      <c r="B8539"/>
      <c r="C8539"/>
      <c r="D8539"/>
      <c r="E8539"/>
    </row>
    <row r="8540" spans="2:5" x14ac:dyDescent="0.25">
      <c r="B8540"/>
      <c r="C8540"/>
      <c r="D8540"/>
      <c r="E8540"/>
    </row>
    <row r="8541" spans="2:5" x14ac:dyDescent="0.25">
      <c r="B8541"/>
      <c r="C8541"/>
      <c r="D8541"/>
      <c r="E8541"/>
    </row>
    <row r="8542" spans="2:5" x14ac:dyDescent="0.25">
      <c r="B8542"/>
      <c r="C8542"/>
      <c r="D8542"/>
      <c r="E8542"/>
    </row>
    <row r="8543" spans="2:5" x14ac:dyDescent="0.25">
      <c r="B8543"/>
      <c r="C8543"/>
      <c r="D8543"/>
      <c r="E8543"/>
    </row>
    <row r="8544" spans="2:5" x14ac:dyDescent="0.25">
      <c r="B8544"/>
      <c r="C8544"/>
      <c r="D8544"/>
      <c r="E8544"/>
    </row>
    <row r="8545" spans="2:5" x14ac:dyDescent="0.25">
      <c r="B8545"/>
      <c r="C8545"/>
      <c r="D8545"/>
      <c r="E8545"/>
    </row>
    <row r="8546" spans="2:5" x14ac:dyDescent="0.25">
      <c r="B8546"/>
      <c r="C8546"/>
      <c r="D8546"/>
      <c r="E8546"/>
    </row>
    <row r="8547" spans="2:5" x14ac:dyDescent="0.25">
      <c r="B8547"/>
      <c r="C8547"/>
      <c r="D8547"/>
      <c r="E8547"/>
    </row>
    <row r="8548" spans="2:5" x14ac:dyDescent="0.25">
      <c r="B8548"/>
      <c r="C8548"/>
      <c r="D8548"/>
      <c r="E8548"/>
    </row>
    <row r="8549" spans="2:5" x14ac:dyDescent="0.25">
      <c r="B8549"/>
      <c r="C8549"/>
      <c r="D8549"/>
      <c r="E8549"/>
    </row>
    <row r="8550" spans="2:5" x14ac:dyDescent="0.25">
      <c r="B8550"/>
      <c r="C8550"/>
      <c r="D8550"/>
      <c r="E8550"/>
    </row>
    <row r="8551" spans="2:5" x14ac:dyDescent="0.25">
      <c r="B8551"/>
      <c r="C8551"/>
      <c r="D8551"/>
      <c r="E8551"/>
    </row>
    <row r="8552" spans="2:5" x14ac:dyDescent="0.25">
      <c r="B8552"/>
      <c r="C8552"/>
      <c r="D8552"/>
      <c r="E8552"/>
    </row>
    <row r="8553" spans="2:5" x14ac:dyDescent="0.25">
      <c r="B8553"/>
      <c r="C8553"/>
      <c r="D8553"/>
      <c r="E8553"/>
    </row>
    <row r="8554" spans="2:5" x14ac:dyDescent="0.25">
      <c r="B8554"/>
      <c r="C8554"/>
      <c r="D8554"/>
      <c r="E8554"/>
    </row>
    <row r="8555" spans="2:5" x14ac:dyDescent="0.25">
      <c r="B8555"/>
      <c r="C8555"/>
      <c r="D8555"/>
      <c r="E8555"/>
    </row>
    <row r="8556" spans="2:5" x14ac:dyDescent="0.25">
      <c r="B8556"/>
      <c r="C8556"/>
      <c r="D8556"/>
      <c r="E8556"/>
    </row>
    <row r="8557" spans="2:5" x14ac:dyDescent="0.25">
      <c r="B8557"/>
      <c r="C8557"/>
      <c r="D8557"/>
      <c r="E8557"/>
    </row>
    <row r="8558" spans="2:5" x14ac:dyDescent="0.25">
      <c r="B8558"/>
      <c r="C8558"/>
      <c r="D8558"/>
      <c r="E8558"/>
    </row>
    <row r="8559" spans="2:5" x14ac:dyDescent="0.25">
      <c r="B8559"/>
      <c r="C8559"/>
      <c r="D8559"/>
      <c r="E8559"/>
    </row>
    <row r="8560" spans="2:5" x14ac:dyDescent="0.25">
      <c r="B8560"/>
      <c r="C8560"/>
      <c r="D8560"/>
      <c r="E8560"/>
    </row>
    <row r="8561" spans="2:5" x14ac:dyDescent="0.25">
      <c r="B8561"/>
      <c r="C8561"/>
      <c r="D8561"/>
      <c r="E8561"/>
    </row>
    <row r="8562" spans="2:5" x14ac:dyDescent="0.25">
      <c r="B8562"/>
      <c r="C8562"/>
      <c r="D8562"/>
      <c r="E8562"/>
    </row>
    <row r="8563" spans="2:5" x14ac:dyDescent="0.25">
      <c r="B8563"/>
      <c r="C8563"/>
      <c r="D8563"/>
      <c r="E8563"/>
    </row>
    <row r="8564" spans="2:5" x14ac:dyDescent="0.25">
      <c r="B8564"/>
      <c r="C8564"/>
      <c r="D8564"/>
      <c r="E8564"/>
    </row>
    <row r="8565" spans="2:5" x14ac:dyDescent="0.25">
      <c r="B8565"/>
      <c r="C8565"/>
      <c r="D8565"/>
      <c r="E8565"/>
    </row>
    <row r="8566" spans="2:5" x14ac:dyDescent="0.25">
      <c r="B8566"/>
      <c r="C8566"/>
      <c r="D8566"/>
      <c r="E8566"/>
    </row>
    <row r="8567" spans="2:5" x14ac:dyDescent="0.25">
      <c r="B8567"/>
      <c r="C8567"/>
      <c r="D8567"/>
      <c r="E8567"/>
    </row>
    <row r="8568" spans="2:5" x14ac:dyDescent="0.25">
      <c r="B8568"/>
      <c r="C8568"/>
      <c r="D8568"/>
      <c r="E8568"/>
    </row>
    <row r="8569" spans="2:5" x14ac:dyDescent="0.25">
      <c r="B8569"/>
      <c r="C8569"/>
      <c r="D8569"/>
      <c r="E8569"/>
    </row>
    <row r="8570" spans="2:5" x14ac:dyDescent="0.25">
      <c r="B8570"/>
      <c r="C8570"/>
      <c r="D8570"/>
      <c r="E8570"/>
    </row>
    <row r="8571" spans="2:5" x14ac:dyDescent="0.25">
      <c r="B8571"/>
      <c r="C8571"/>
      <c r="D8571"/>
      <c r="E8571"/>
    </row>
    <row r="8572" spans="2:5" x14ac:dyDescent="0.25">
      <c r="B8572"/>
      <c r="C8572"/>
      <c r="D8572"/>
      <c r="E8572"/>
    </row>
    <row r="8573" spans="2:5" x14ac:dyDescent="0.25">
      <c r="B8573"/>
      <c r="C8573"/>
      <c r="D8573"/>
      <c r="E8573"/>
    </row>
    <row r="8574" spans="2:5" x14ac:dyDescent="0.25">
      <c r="B8574"/>
      <c r="C8574"/>
      <c r="D8574"/>
      <c r="E8574"/>
    </row>
    <row r="8575" spans="2:5" x14ac:dyDescent="0.25">
      <c r="B8575"/>
      <c r="C8575"/>
      <c r="D8575"/>
      <c r="E8575"/>
    </row>
    <row r="8576" spans="2:5" x14ac:dyDescent="0.25">
      <c r="B8576"/>
      <c r="C8576"/>
      <c r="D8576"/>
      <c r="E8576"/>
    </row>
    <row r="8577" spans="2:5" x14ac:dyDescent="0.25">
      <c r="B8577"/>
      <c r="C8577"/>
      <c r="D8577"/>
      <c r="E8577"/>
    </row>
    <row r="8578" spans="2:5" x14ac:dyDescent="0.25">
      <c r="B8578"/>
      <c r="C8578"/>
      <c r="D8578"/>
      <c r="E8578"/>
    </row>
    <row r="8579" spans="2:5" x14ac:dyDescent="0.25">
      <c r="B8579"/>
      <c r="C8579"/>
      <c r="D8579"/>
      <c r="E8579"/>
    </row>
    <row r="8580" spans="2:5" x14ac:dyDescent="0.25">
      <c r="B8580"/>
      <c r="C8580"/>
      <c r="D8580"/>
      <c r="E8580"/>
    </row>
    <row r="8581" spans="2:5" x14ac:dyDescent="0.25">
      <c r="B8581"/>
      <c r="C8581"/>
      <c r="D8581"/>
      <c r="E8581"/>
    </row>
    <row r="8582" spans="2:5" x14ac:dyDescent="0.25">
      <c r="B8582"/>
      <c r="C8582"/>
      <c r="D8582"/>
      <c r="E8582"/>
    </row>
    <row r="8583" spans="2:5" x14ac:dyDescent="0.25">
      <c r="B8583"/>
      <c r="C8583"/>
      <c r="D8583"/>
      <c r="E8583"/>
    </row>
    <row r="8584" spans="2:5" x14ac:dyDescent="0.25">
      <c r="B8584"/>
      <c r="C8584"/>
      <c r="D8584"/>
      <c r="E8584"/>
    </row>
    <row r="8585" spans="2:5" x14ac:dyDescent="0.25">
      <c r="B8585"/>
      <c r="C8585"/>
      <c r="D8585"/>
      <c r="E8585"/>
    </row>
    <row r="8586" spans="2:5" x14ac:dyDescent="0.25">
      <c r="B8586"/>
      <c r="C8586"/>
      <c r="D8586"/>
      <c r="E8586"/>
    </row>
    <row r="8587" spans="2:5" x14ac:dyDescent="0.25">
      <c r="B8587"/>
      <c r="C8587"/>
      <c r="D8587"/>
      <c r="E8587"/>
    </row>
    <row r="8588" spans="2:5" x14ac:dyDescent="0.25">
      <c r="B8588"/>
      <c r="C8588"/>
      <c r="D8588"/>
      <c r="E8588"/>
    </row>
    <row r="8589" spans="2:5" x14ac:dyDescent="0.25">
      <c r="B8589"/>
      <c r="C8589"/>
      <c r="D8589"/>
      <c r="E8589"/>
    </row>
    <row r="8590" spans="2:5" x14ac:dyDescent="0.25">
      <c r="B8590"/>
      <c r="C8590"/>
      <c r="D8590"/>
      <c r="E8590"/>
    </row>
    <row r="8591" spans="2:5" x14ac:dyDescent="0.25">
      <c r="B8591"/>
      <c r="C8591"/>
      <c r="D8591"/>
      <c r="E8591"/>
    </row>
    <row r="8592" spans="2:5" x14ac:dyDescent="0.25">
      <c r="B8592"/>
      <c r="C8592"/>
      <c r="D8592"/>
      <c r="E8592"/>
    </row>
    <row r="8593" spans="2:5" x14ac:dyDescent="0.25">
      <c r="B8593"/>
      <c r="C8593"/>
      <c r="D8593"/>
      <c r="E8593"/>
    </row>
    <row r="8594" spans="2:5" x14ac:dyDescent="0.25">
      <c r="B8594"/>
      <c r="C8594"/>
      <c r="D8594"/>
      <c r="E8594"/>
    </row>
    <row r="8595" spans="2:5" x14ac:dyDescent="0.25">
      <c r="B8595"/>
      <c r="C8595"/>
      <c r="D8595"/>
      <c r="E8595"/>
    </row>
    <row r="8596" spans="2:5" x14ac:dyDescent="0.25">
      <c r="B8596"/>
      <c r="C8596"/>
      <c r="D8596"/>
      <c r="E8596"/>
    </row>
    <row r="8597" spans="2:5" x14ac:dyDescent="0.25">
      <c r="B8597"/>
      <c r="C8597"/>
      <c r="D8597"/>
      <c r="E8597"/>
    </row>
    <row r="8598" spans="2:5" x14ac:dyDescent="0.25">
      <c r="B8598"/>
      <c r="C8598"/>
      <c r="D8598"/>
      <c r="E8598"/>
    </row>
    <row r="8599" spans="2:5" x14ac:dyDescent="0.25">
      <c r="B8599"/>
      <c r="C8599"/>
      <c r="D8599"/>
      <c r="E8599"/>
    </row>
    <row r="8600" spans="2:5" x14ac:dyDescent="0.25">
      <c r="B8600"/>
      <c r="C8600"/>
      <c r="D8600"/>
      <c r="E8600"/>
    </row>
    <row r="8601" spans="2:5" x14ac:dyDescent="0.25">
      <c r="B8601"/>
      <c r="C8601"/>
      <c r="D8601"/>
      <c r="E8601"/>
    </row>
    <row r="8602" spans="2:5" x14ac:dyDescent="0.25">
      <c r="B8602"/>
      <c r="C8602"/>
      <c r="D8602"/>
      <c r="E8602"/>
    </row>
    <row r="8603" spans="2:5" x14ac:dyDescent="0.25">
      <c r="B8603"/>
      <c r="C8603"/>
      <c r="D8603"/>
      <c r="E8603"/>
    </row>
    <row r="8604" spans="2:5" x14ac:dyDescent="0.25">
      <c r="B8604"/>
      <c r="C8604"/>
      <c r="D8604"/>
      <c r="E8604"/>
    </row>
    <row r="8605" spans="2:5" x14ac:dyDescent="0.25">
      <c r="B8605"/>
      <c r="C8605"/>
      <c r="D8605"/>
      <c r="E8605"/>
    </row>
    <row r="8606" spans="2:5" x14ac:dyDescent="0.25">
      <c r="B8606"/>
      <c r="C8606"/>
      <c r="D8606"/>
      <c r="E8606"/>
    </row>
    <row r="8607" spans="2:5" x14ac:dyDescent="0.25">
      <c r="B8607"/>
      <c r="C8607"/>
      <c r="D8607"/>
      <c r="E8607"/>
    </row>
    <row r="8608" spans="2:5" x14ac:dyDescent="0.25">
      <c r="B8608"/>
      <c r="C8608"/>
      <c r="D8608"/>
      <c r="E8608"/>
    </row>
    <row r="8609" spans="2:5" x14ac:dyDescent="0.25">
      <c r="B8609"/>
      <c r="C8609"/>
      <c r="D8609"/>
      <c r="E8609"/>
    </row>
    <row r="8610" spans="2:5" x14ac:dyDescent="0.25">
      <c r="B8610"/>
      <c r="C8610"/>
      <c r="D8610"/>
      <c r="E8610"/>
    </row>
    <row r="8611" spans="2:5" x14ac:dyDescent="0.25">
      <c r="B8611"/>
      <c r="C8611"/>
      <c r="D8611"/>
      <c r="E8611"/>
    </row>
    <row r="8612" spans="2:5" x14ac:dyDescent="0.25">
      <c r="B8612"/>
      <c r="C8612"/>
      <c r="D8612"/>
      <c r="E8612"/>
    </row>
    <row r="8613" spans="2:5" x14ac:dyDescent="0.25">
      <c r="B8613"/>
      <c r="C8613"/>
      <c r="D8613"/>
      <c r="E8613"/>
    </row>
    <row r="8614" spans="2:5" x14ac:dyDescent="0.25">
      <c r="B8614"/>
      <c r="C8614"/>
      <c r="D8614"/>
      <c r="E8614"/>
    </row>
    <row r="8615" spans="2:5" x14ac:dyDescent="0.25">
      <c r="B8615"/>
      <c r="C8615"/>
      <c r="D8615"/>
      <c r="E8615"/>
    </row>
    <row r="8616" spans="2:5" x14ac:dyDescent="0.25">
      <c r="B8616"/>
      <c r="C8616"/>
      <c r="D8616"/>
      <c r="E8616"/>
    </row>
    <row r="8617" spans="2:5" x14ac:dyDescent="0.25">
      <c r="B8617"/>
      <c r="C8617"/>
      <c r="D8617"/>
      <c r="E8617"/>
    </row>
    <row r="8618" spans="2:5" x14ac:dyDescent="0.25">
      <c r="B8618"/>
      <c r="C8618"/>
      <c r="D8618"/>
      <c r="E8618"/>
    </row>
    <row r="8619" spans="2:5" x14ac:dyDescent="0.25">
      <c r="B8619"/>
      <c r="C8619"/>
      <c r="D8619"/>
      <c r="E8619"/>
    </row>
    <row r="8620" spans="2:5" x14ac:dyDescent="0.25">
      <c r="B8620"/>
      <c r="C8620"/>
      <c r="D8620"/>
      <c r="E8620"/>
    </row>
    <row r="8621" spans="2:5" x14ac:dyDescent="0.25">
      <c r="B8621"/>
      <c r="C8621"/>
      <c r="D8621"/>
      <c r="E8621"/>
    </row>
    <row r="8622" spans="2:5" x14ac:dyDescent="0.25">
      <c r="B8622"/>
      <c r="C8622"/>
      <c r="D8622"/>
      <c r="E8622"/>
    </row>
    <row r="8623" spans="2:5" x14ac:dyDescent="0.25">
      <c r="B8623"/>
      <c r="C8623"/>
      <c r="D8623"/>
      <c r="E8623"/>
    </row>
    <row r="8624" spans="2:5" x14ac:dyDescent="0.25">
      <c r="B8624"/>
      <c r="C8624"/>
      <c r="D8624"/>
      <c r="E8624"/>
    </row>
    <row r="8625" spans="2:5" x14ac:dyDescent="0.25">
      <c r="B8625"/>
      <c r="C8625"/>
      <c r="D8625"/>
      <c r="E8625"/>
    </row>
    <row r="8626" spans="2:5" x14ac:dyDescent="0.25">
      <c r="B8626"/>
      <c r="C8626"/>
      <c r="D8626"/>
      <c r="E8626"/>
    </row>
    <row r="8627" spans="2:5" x14ac:dyDescent="0.25">
      <c r="B8627"/>
      <c r="C8627"/>
      <c r="D8627"/>
      <c r="E8627"/>
    </row>
    <row r="8628" spans="2:5" x14ac:dyDescent="0.25">
      <c r="B8628"/>
      <c r="C8628"/>
      <c r="D8628"/>
      <c r="E8628"/>
    </row>
    <row r="8629" spans="2:5" x14ac:dyDescent="0.25">
      <c r="B8629"/>
      <c r="C8629"/>
      <c r="D8629"/>
      <c r="E8629"/>
    </row>
    <row r="8630" spans="2:5" x14ac:dyDescent="0.25">
      <c r="B8630"/>
      <c r="C8630"/>
      <c r="D8630"/>
      <c r="E8630"/>
    </row>
    <row r="8631" spans="2:5" x14ac:dyDescent="0.25">
      <c r="B8631"/>
      <c r="C8631"/>
      <c r="D8631"/>
      <c r="E8631"/>
    </row>
    <row r="8632" spans="2:5" x14ac:dyDescent="0.25">
      <c r="B8632"/>
      <c r="C8632"/>
      <c r="D8632"/>
      <c r="E8632"/>
    </row>
    <row r="8633" spans="2:5" x14ac:dyDescent="0.25">
      <c r="B8633"/>
      <c r="C8633"/>
      <c r="D8633"/>
      <c r="E8633"/>
    </row>
    <row r="8634" spans="2:5" x14ac:dyDescent="0.25">
      <c r="B8634"/>
      <c r="C8634"/>
      <c r="D8634"/>
      <c r="E8634"/>
    </row>
    <row r="8635" spans="2:5" x14ac:dyDescent="0.25">
      <c r="B8635"/>
      <c r="C8635"/>
      <c r="D8635"/>
      <c r="E8635"/>
    </row>
    <row r="8636" spans="2:5" x14ac:dyDescent="0.25">
      <c r="B8636"/>
      <c r="C8636"/>
      <c r="D8636"/>
      <c r="E8636"/>
    </row>
    <row r="8637" spans="2:5" x14ac:dyDescent="0.25">
      <c r="B8637"/>
      <c r="C8637"/>
      <c r="D8637"/>
      <c r="E8637"/>
    </row>
    <row r="8638" spans="2:5" x14ac:dyDescent="0.25">
      <c r="B8638"/>
      <c r="C8638"/>
      <c r="D8638"/>
      <c r="E8638"/>
    </row>
    <row r="8639" spans="2:5" x14ac:dyDescent="0.25">
      <c r="B8639"/>
      <c r="C8639"/>
      <c r="D8639"/>
      <c r="E8639"/>
    </row>
    <row r="8640" spans="2:5" x14ac:dyDescent="0.25">
      <c r="B8640"/>
      <c r="C8640"/>
      <c r="D8640"/>
      <c r="E8640"/>
    </row>
    <row r="8641" spans="2:5" x14ac:dyDescent="0.25">
      <c r="B8641"/>
      <c r="C8641"/>
      <c r="D8641"/>
      <c r="E8641"/>
    </row>
    <row r="8642" spans="2:5" x14ac:dyDescent="0.25">
      <c r="B8642"/>
      <c r="C8642"/>
      <c r="D8642"/>
      <c r="E8642"/>
    </row>
    <row r="8643" spans="2:5" x14ac:dyDescent="0.25">
      <c r="B8643"/>
      <c r="C8643"/>
      <c r="D8643"/>
      <c r="E8643"/>
    </row>
    <row r="8644" spans="2:5" x14ac:dyDescent="0.25">
      <c r="B8644"/>
      <c r="C8644"/>
      <c r="D8644"/>
      <c r="E8644"/>
    </row>
    <row r="8645" spans="2:5" x14ac:dyDescent="0.25">
      <c r="B8645"/>
      <c r="C8645"/>
      <c r="D8645"/>
      <c r="E8645"/>
    </row>
    <row r="8646" spans="2:5" x14ac:dyDescent="0.25">
      <c r="B8646"/>
      <c r="C8646"/>
      <c r="D8646"/>
      <c r="E8646"/>
    </row>
    <row r="8647" spans="2:5" x14ac:dyDescent="0.25">
      <c r="B8647"/>
      <c r="C8647"/>
      <c r="D8647"/>
      <c r="E8647"/>
    </row>
    <row r="8648" spans="2:5" x14ac:dyDescent="0.25">
      <c r="B8648"/>
      <c r="C8648"/>
      <c r="D8648"/>
      <c r="E8648"/>
    </row>
    <row r="8649" spans="2:5" x14ac:dyDescent="0.25">
      <c r="B8649"/>
      <c r="C8649"/>
      <c r="D8649"/>
      <c r="E8649"/>
    </row>
    <row r="8650" spans="2:5" x14ac:dyDescent="0.25">
      <c r="B8650"/>
      <c r="C8650"/>
      <c r="D8650"/>
      <c r="E8650"/>
    </row>
    <row r="8651" spans="2:5" x14ac:dyDescent="0.25">
      <c r="B8651"/>
      <c r="C8651"/>
      <c r="D8651"/>
      <c r="E8651"/>
    </row>
    <row r="8652" spans="2:5" x14ac:dyDescent="0.25">
      <c r="B8652"/>
      <c r="C8652"/>
      <c r="D8652"/>
      <c r="E8652"/>
    </row>
    <row r="8653" spans="2:5" x14ac:dyDescent="0.25">
      <c r="B8653"/>
      <c r="C8653"/>
      <c r="D8653"/>
      <c r="E8653"/>
    </row>
    <row r="8654" spans="2:5" x14ac:dyDescent="0.25">
      <c r="B8654"/>
      <c r="C8654"/>
      <c r="D8654"/>
      <c r="E8654"/>
    </row>
    <row r="8655" spans="2:5" x14ac:dyDescent="0.25">
      <c r="B8655"/>
      <c r="C8655"/>
      <c r="D8655"/>
      <c r="E8655"/>
    </row>
    <row r="8656" spans="2:5" x14ac:dyDescent="0.25">
      <c r="B8656"/>
      <c r="C8656"/>
      <c r="D8656"/>
      <c r="E8656"/>
    </row>
    <row r="8657" spans="2:5" x14ac:dyDescent="0.25">
      <c r="B8657"/>
      <c r="C8657"/>
      <c r="D8657"/>
      <c r="E8657"/>
    </row>
    <row r="8658" spans="2:5" x14ac:dyDescent="0.25">
      <c r="B8658"/>
      <c r="C8658"/>
      <c r="D8658"/>
      <c r="E8658"/>
    </row>
    <row r="8659" spans="2:5" x14ac:dyDescent="0.25">
      <c r="B8659"/>
      <c r="C8659"/>
      <c r="D8659"/>
      <c r="E8659"/>
    </row>
    <row r="8660" spans="2:5" x14ac:dyDescent="0.25">
      <c r="B8660"/>
      <c r="C8660"/>
      <c r="D8660"/>
      <c r="E8660"/>
    </row>
    <row r="8661" spans="2:5" x14ac:dyDescent="0.25">
      <c r="B8661"/>
      <c r="C8661"/>
      <c r="D8661"/>
      <c r="E8661"/>
    </row>
    <row r="8662" spans="2:5" x14ac:dyDescent="0.25">
      <c r="B8662"/>
      <c r="C8662"/>
      <c r="D8662"/>
      <c r="E8662"/>
    </row>
    <row r="8663" spans="2:5" x14ac:dyDescent="0.25">
      <c r="B8663"/>
      <c r="C8663"/>
      <c r="D8663"/>
      <c r="E8663"/>
    </row>
    <row r="8664" spans="2:5" x14ac:dyDescent="0.25">
      <c r="B8664"/>
      <c r="C8664"/>
      <c r="D8664"/>
      <c r="E8664"/>
    </row>
    <row r="8665" spans="2:5" x14ac:dyDescent="0.25">
      <c r="B8665"/>
      <c r="C8665"/>
      <c r="D8665"/>
      <c r="E8665"/>
    </row>
    <row r="8666" spans="2:5" x14ac:dyDescent="0.25">
      <c r="B8666"/>
      <c r="C8666"/>
      <c r="D8666"/>
      <c r="E8666"/>
    </row>
    <row r="8667" spans="2:5" x14ac:dyDescent="0.25">
      <c r="B8667"/>
      <c r="C8667"/>
      <c r="D8667"/>
      <c r="E8667"/>
    </row>
    <row r="8668" spans="2:5" x14ac:dyDescent="0.25">
      <c r="B8668"/>
      <c r="C8668"/>
      <c r="D8668"/>
      <c r="E8668"/>
    </row>
    <row r="8669" spans="2:5" x14ac:dyDescent="0.25">
      <c r="B8669"/>
      <c r="C8669"/>
      <c r="D8669"/>
      <c r="E8669"/>
    </row>
    <row r="8670" spans="2:5" x14ac:dyDescent="0.25">
      <c r="B8670"/>
      <c r="C8670"/>
      <c r="D8670"/>
      <c r="E8670"/>
    </row>
    <row r="8671" spans="2:5" x14ac:dyDescent="0.25">
      <c r="B8671"/>
      <c r="C8671"/>
      <c r="D8671"/>
      <c r="E8671"/>
    </row>
    <row r="8672" spans="2:5" x14ac:dyDescent="0.25">
      <c r="B8672"/>
      <c r="C8672"/>
      <c r="D8672"/>
      <c r="E8672"/>
    </row>
    <row r="8673" spans="2:5" x14ac:dyDescent="0.25">
      <c r="B8673"/>
      <c r="C8673"/>
      <c r="D8673"/>
      <c r="E8673"/>
    </row>
    <row r="8674" spans="2:5" x14ac:dyDescent="0.25">
      <c r="B8674"/>
      <c r="C8674"/>
      <c r="D8674"/>
      <c r="E8674"/>
    </row>
    <row r="8675" spans="2:5" x14ac:dyDescent="0.25">
      <c r="B8675"/>
      <c r="C8675"/>
      <c r="D8675"/>
      <c r="E8675"/>
    </row>
    <row r="8676" spans="2:5" x14ac:dyDescent="0.25">
      <c r="B8676"/>
      <c r="C8676"/>
      <c r="D8676"/>
      <c r="E8676"/>
    </row>
    <row r="8677" spans="2:5" x14ac:dyDescent="0.25">
      <c r="B8677"/>
      <c r="C8677"/>
      <c r="D8677"/>
      <c r="E8677"/>
    </row>
    <row r="8678" spans="2:5" x14ac:dyDescent="0.25">
      <c r="B8678"/>
      <c r="C8678"/>
      <c r="D8678"/>
      <c r="E8678"/>
    </row>
    <row r="8679" spans="2:5" x14ac:dyDescent="0.25">
      <c r="B8679"/>
      <c r="C8679"/>
      <c r="D8679"/>
      <c r="E8679"/>
    </row>
    <row r="8680" spans="2:5" x14ac:dyDescent="0.25">
      <c r="B8680"/>
      <c r="C8680"/>
      <c r="D8680"/>
      <c r="E8680"/>
    </row>
    <row r="8681" spans="2:5" x14ac:dyDescent="0.25">
      <c r="B8681"/>
      <c r="C8681"/>
      <c r="D8681"/>
      <c r="E8681"/>
    </row>
    <row r="8682" spans="2:5" x14ac:dyDescent="0.25">
      <c r="B8682"/>
      <c r="C8682"/>
      <c r="D8682"/>
      <c r="E8682"/>
    </row>
    <row r="8683" spans="2:5" x14ac:dyDescent="0.25">
      <c r="B8683"/>
      <c r="C8683"/>
      <c r="D8683"/>
      <c r="E8683"/>
    </row>
    <row r="8684" spans="2:5" x14ac:dyDescent="0.25">
      <c r="B8684"/>
      <c r="C8684"/>
      <c r="D8684"/>
      <c r="E8684"/>
    </row>
    <row r="8685" spans="2:5" x14ac:dyDescent="0.25">
      <c r="B8685"/>
      <c r="C8685"/>
      <c r="D8685"/>
      <c r="E8685"/>
    </row>
    <row r="8686" spans="2:5" x14ac:dyDescent="0.25">
      <c r="B8686"/>
      <c r="C8686"/>
      <c r="D8686"/>
      <c r="E8686"/>
    </row>
    <row r="8687" spans="2:5" x14ac:dyDescent="0.25">
      <c r="B8687"/>
      <c r="C8687"/>
      <c r="D8687"/>
      <c r="E8687"/>
    </row>
    <row r="8688" spans="2:5" x14ac:dyDescent="0.25">
      <c r="B8688"/>
      <c r="C8688"/>
      <c r="D8688"/>
      <c r="E8688"/>
    </row>
    <row r="8689" spans="2:5" x14ac:dyDescent="0.25">
      <c r="B8689"/>
      <c r="C8689"/>
      <c r="D8689"/>
      <c r="E8689"/>
    </row>
    <row r="8690" spans="2:5" x14ac:dyDescent="0.25">
      <c r="B8690"/>
      <c r="C8690"/>
      <c r="D8690"/>
      <c r="E8690"/>
    </row>
    <row r="8691" spans="2:5" x14ac:dyDescent="0.25">
      <c r="B8691"/>
      <c r="C8691"/>
      <c r="D8691"/>
      <c r="E8691"/>
    </row>
    <row r="8692" spans="2:5" x14ac:dyDescent="0.25">
      <c r="B8692"/>
      <c r="C8692"/>
      <c r="D8692"/>
      <c r="E8692"/>
    </row>
    <row r="8693" spans="2:5" x14ac:dyDescent="0.25">
      <c r="B8693"/>
      <c r="C8693"/>
      <c r="D8693"/>
      <c r="E8693"/>
    </row>
    <row r="8694" spans="2:5" x14ac:dyDescent="0.25">
      <c r="B8694"/>
      <c r="C8694"/>
      <c r="D8694"/>
      <c r="E8694"/>
    </row>
    <row r="8695" spans="2:5" x14ac:dyDescent="0.25">
      <c r="B8695"/>
      <c r="C8695"/>
      <c r="D8695"/>
      <c r="E8695"/>
    </row>
    <row r="8696" spans="2:5" x14ac:dyDescent="0.25">
      <c r="B8696"/>
      <c r="C8696"/>
      <c r="D8696"/>
      <c r="E8696"/>
    </row>
    <row r="8697" spans="2:5" x14ac:dyDescent="0.25">
      <c r="B8697"/>
      <c r="C8697"/>
      <c r="D8697"/>
      <c r="E8697"/>
    </row>
    <row r="8698" spans="2:5" x14ac:dyDescent="0.25">
      <c r="B8698"/>
      <c r="C8698"/>
      <c r="D8698"/>
      <c r="E8698"/>
    </row>
    <row r="8699" spans="2:5" x14ac:dyDescent="0.25">
      <c r="B8699"/>
      <c r="C8699"/>
      <c r="D8699"/>
      <c r="E8699"/>
    </row>
    <row r="8700" spans="2:5" x14ac:dyDescent="0.25">
      <c r="B8700"/>
      <c r="C8700"/>
      <c r="D8700"/>
      <c r="E8700"/>
    </row>
    <row r="8701" spans="2:5" x14ac:dyDescent="0.25">
      <c r="B8701"/>
      <c r="C8701"/>
      <c r="D8701"/>
      <c r="E8701"/>
    </row>
    <row r="8702" spans="2:5" x14ac:dyDescent="0.25">
      <c r="B8702"/>
      <c r="C8702"/>
      <c r="D8702"/>
      <c r="E8702"/>
    </row>
    <row r="8703" spans="2:5" x14ac:dyDescent="0.25">
      <c r="B8703"/>
      <c r="C8703"/>
      <c r="D8703"/>
      <c r="E8703"/>
    </row>
    <row r="8704" spans="2:5" x14ac:dyDescent="0.25">
      <c r="B8704"/>
      <c r="C8704"/>
      <c r="D8704"/>
      <c r="E8704"/>
    </row>
    <row r="8705" spans="2:5" x14ac:dyDescent="0.25">
      <c r="B8705"/>
      <c r="C8705"/>
      <c r="D8705"/>
      <c r="E8705"/>
    </row>
    <row r="8706" spans="2:5" x14ac:dyDescent="0.25">
      <c r="B8706"/>
      <c r="C8706"/>
      <c r="D8706"/>
      <c r="E8706"/>
    </row>
    <row r="8707" spans="2:5" x14ac:dyDescent="0.25">
      <c r="B8707"/>
      <c r="C8707"/>
      <c r="D8707"/>
      <c r="E8707"/>
    </row>
    <row r="8708" spans="2:5" x14ac:dyDescent="0.25">
      <c r="B8708"/>
      <c r="C8708"/>
      <c r="D8708"/>
      <c r="E8708"/>
    </row>
    <row r="8709" spans="2:5" x14ac:dyDescent="0.25">
      <c r="B8709"/>
      <c r="C8709"/>
      <c r="D8709"/>
      <c r="E8709"/>
    </row>
    <row r="8710" spans="2:5" x14ac:dyDescent="0.25">
      <c r="B8710"/>
      <c r="C8710"/>
      <c r="D8710"/>
      <c r="E8710"/>
    </row>
    <row r="8711" spans="2:5" x14ac:dyDescent="0.25">
      <c r="B8711"/>
      <c r="C8711"/>
      <c r="D8711"/>
      <c r="E8711"/>
    </row>
    <row r="8712" spans="2:5" x14ac:dyDescent="0.25">
      <c r="B8712"/>
      <c r="C8712"/>
      <c r="D8712"/>
      <c r="E8712"/>
    </row>
    <row r="8713" spans="2:5" x14ac:dyDescent="0.25">
      <c r="B8713"/>
      <c r="C8713"/>
      <c r="D8713"/>
      <c r="E8713"/>
    </row>
    <row r="8714" spans="2:5" x14ac:dyDescent="0.25">
      <c r="B8714"/>
      <c r="C8714"/>
      <c r="D8714"/>
      <c r="E8714"/>
    </row>
    <row r="8715" spans="2:5" x14ac:dyDescent="0.25">
      <c r="B8715"/>
      <c r="C8715"/>
      <c r="D8715"/>
      <c r="E8715"/>
    </row>
    <row r="8716" spans="2:5" x14ac:dyDescent="0.25">
      <c r="B8716"/>
      <c r="C8716"/>
      <c r="D8716"/>
      <c r="E8716"/>
    </row>
    <row r="8717" spans="2:5" x14ac:dyDescent="0.25">
      <c r="B8717"/>
      <c r="C8717"/>
      <c r="D8717"/>
      <c r="E8717"/>
    </row>
    <row r="8718" spans="2:5" x14ac:dyDescent="0.25">
      <c r="B8718"/>
      <c r="C8718"/>
      <c r="D8718"/>
      <c r="E8718"/>
    </row>
    <row r="8719" spans="2:5" x14ac:dyDescent="0.25">
      <c r="B8719"/>
      <c r="C8719"/>
      <c r="D8719"/>
      <c r="E8719"/>
    </row>
    <row r="8720" spans="2:5" x14ac:dyDescent="0.25">
      <c r="B8720"/>
      <c r="C8720"/>
      <c r="D8720"/>
      <c r="E8720"/>
    </row>
    <row r="8721" spans="2:5" x14ac:dyDescent="0.25">
      <c r="B8721"/>
      <c r="C8721"/>
      <c r="D8721"/>
      <c r="E8721"/>
    </row>
    <row r="8722" spans="2:5" x14ac:dyDescent="0.25">
      <c r="B8722"/>
      <c r="C8722"/>
      <c r="D8722"/>
      <c r="E8722"/>
    </row>
    <row r="8723" spans="2:5" x14ac:dyDescent="0.25">
      <c r="B8723"/>
      <c r="C8723"/>
      <c r="D8723"/>
      <c r="E8723"/>
    </row>
    <row r="8724" spans="2:5" x14ac:dyDescent="0.25">
      <c r="B8724"/>
      <c r="C8724"/>
      <c r="D8724"/>
      <c r="E8724"/>
    </row>
    <row r="8725" spans="2:5" x14ac:dyDescent="0.25">
      <c r="B8725"/>
      <c r="C8725"/>
      <c r="D8725"/>
      <c r="E8725"/>
    </row>
    <row r="8726" spans="2:5" x14ac:dyDescent="0.25">
      <c r="B8726"/>
      <c r="C8726"/>
      <c r="D8726"/>
      <c r="E8726"/>
    </row>
    <row r="8727" spans="2:5" x14ac:dyDescent="0.25">
      <c r="B8727"/>
      <c r="C8727"/>
      <c r="D8727"/>
      <c r="E8727"/>
    </row>
    <row r="8728" spans="2:5" x14ac:dyDescent="0.25">
      <c r="B8728"/>
      <c r="C8728"/>
      <c r="D8728"/>
      <c r="E8728"/>
    </row>
    <row r="8729" spans="2:5" x14ac:dyDescent="0.25">
      <c r="B8729"/>
      <c r="C8729"/>
      <c r="D8729"/>
      <c r="E8729"/>
    </row>
    <row r="8730" spans="2:5" x14ac:dyDescent="0.25">
      <c r="B8730"/>
      <c r="C8730"/>
      <c r="D8730"/>
      <c r="E8730"/>
    </row>
    <row r="8731" spans="2:5" x14ac:dyDescent="0.25">
      <c r="B8731"/>
      <c r="C8731"/>
      <c r="D8731"/>
      <c r="E8731"/>
    </row>
    <row r="8732" spans="2:5" x14ac:dyDescent="0.25">
      <c r="B8732"/>
      <c r="C8732"/>
      <c r="D8732"/>
      <c r="E8732"/>
    </row>
    <row r="8733" spans="2:5" x14ac:dyDescent="0.25">
      <c r="B8733"/>
      <c r="C8733"/>
      <c r="D8733"/>
      <c r="E8733"/>
    </row>
    <row r="8734" spans="2:5" x14ac:dyDescent="0.25">
      <c r="B8734"/>
      <c r="C8734"/>
      <c r="D8734"/>
      <c r="E8734"/>
    </row>
    <row r="8735" spans="2:5" x14ac:dyDescent="0.25">
      <c r="B8735"/>
      <c r="C8735"/>
      <c r="D8735"/>
      <c r="E8735"/>
    </row>
    <row r="8736" spans="2:5" x14ac:dyDescent="0.25">
      <c r="B8736"/>
      <c r="C8736"/>
      <c r="D8736"/>
      <c r="E8736"/>
    </row>
    <row r="8737" spans="2:5" x14ac:dyDescent="0.25">
      <c r="B8737"/>
      <c r="C8737"/>
      <c r="D8737"/>
      <c r="E8737"/>
    </row>
    <row r="8738" spans="2:5" x14ac:dyDescent="0.25">
      <c r="B8738"/>
      <c r="C8738"/>
      <c r="D8738"/>
      <c r="E8738"/>
    </row>
    <row r="8739" spans="2:5" x14ac:dyDescent="0.25">
      <c r="B8739"/>
      <c r="C8739"/>
      <c r="D8739"/>
      <c r="E8739"/>
    </row>
    <row r="8740" spans="2:5" x14ac:dyDescent="0.25">
      <c r="B8740"/>
      <c r="C8740"/>
      <c r="D8740"/>
      <c r="E8740"/>
    </row>
    <row r="8741" spans="2:5" x14ac:dyDescent="0.25">
      <c r="B8741"/>
      <c r="C8741"/>
      <c r="D8741"/>
      <c r="E8741"/>
    </row>
    <row r="8742" spans="2:5" x14ac:dyDescent="0.25">
      <c r="B8742"/>
      <c r="C8742"/>
      <c r="D8742"/>
      <c r="E8742"/>
    </row>
    <row r="8743" spans="2:5" x14ac:dyDescent="0.25">
      <c r="B8743"/>
      <c r="C8743"/>
      <c r="D8743"/>
      <c r="E8743"/>
    </row>
    <row r="8744" spans="2:5" x14ac:dyDescent="0.25">
      <c r="B8744"/>
      <c r="C8744"/>
      <c r="D8744"/>
      <c r="E8744"/>
    </row>
    <row r="8745" spans="2:5" x14ac:dyDescent="0.25">
      <c r="B8745"/>
      <c r="C8745"/>
      <c r="D8745"/>
      <c r="E8745"/>
    </row>
    <row r="8746" spans="2:5" x14ac:dyDescent="0.25">
      <c r="B8746"/>
      <c r="C8746"/>
      <c r="D8746"/>
      <c r="E8746"/>
    </row>
    <row r="8747" spans="2:5" x14ac:dyDescent="0.25">
      <c r="B8747"/>
      <c r="C8747"/>
      <c r="D8747"/>
      <c r="E8747"/>
    </row>
    <row r="8748" spans="2:5" x14ac:dyDescent="0.25">
      <c r="B8748"/>
      <c r="C8748"/>
      <c r="D8748"/>
      <c r="E8748"/>
    </row>
    <row r="8749" spans="2:5" x14ac:dyDescent="0.25">
      <c r="B8749"/>
      <c r="C8749"/>
      <c r="D8749"/>
      <c r="E8749"/>
    </row>
    <row r="8750" spans="2:5" x14ac:dyDescent="0.25">
      <c r="B8750"/>
      <c r="C8750"/>
      <c r="D8750"/>
      <c r="E8750"/>
    </row>
    <row r="8751" spans="2:5" x14ac:dyDescent="0.25">
      <c r="B8751"/>
      <c r="C8751"/>
      <c r="D8751"/>
      <c r="E8751"/>
    </row>
    <row r="8752" spans="2:5" x14ac:dyDescent="0.25">
      <c r="B8752"/>
      <c r="C8752"/>
      <c r="D8752"/>
      <c r="E8752"/>
    </row>
    <row r="8753" spans="2:5" x14ac:dyDescent="0.25">
      <c r="B8753"/>
      <c r="C8753"/>
      <c r="D8753"/>
      <c r="E8753"/>
    </row>
    <row r="8754" spans="2:5" x14ac:dyDescent="0.25">
      <c r="B8754"/>
      <c r="C8754"/>
      <c r="D8754"/>
      <c r="E8754"/>
    </row>
    <row r="8755" spans="2:5" x14ac:dyDescent="0.25">
      <c r="B8755"/>
      <c r="C8755"/>
      <c r="D8755"/>
      <c r="E8755"/>
    </row>
    <row r="8756" spans="2:5" x14ac:dyDescent="0.25">
      <c r="B8756"/>
      <c r="C8756"/>
      <c r="D8756"/>
      <c r="E8756"/>
    </row>
    <row r="8757" spans="2:5" x14ac:dyDescent="0.25">
      <c r="B8757"/>
      <c r="C8757"/>
      <c r="D8757"/>
      <c r="E8757"/>
    </row>
    <row r="8758" spans="2:5" x14ac:dyDescent="0.25">
      <c r="B8758"/>
      <c r="C8758"/>
      <c r="D8758"/>
      <c r="E8758"/>
    </row>
    <row r="8759" spans="2:5" x14ac:dyDescent="0.25">
      <c r="B8759"/>
      <c r="C8759"/>
      <c r="D8759"/>
      <c r="E8759"/>
    </row>
    <row r="8760" spans="2:5" x14ac:dyDescent="0.25">
      <c r="B8760"/>
      <c r="C8760"/>
      <c r="D8760"/>
      <c r="E8760"/>
    </row>
    <row r="8761" spans="2:5" x14ac:dyDescent="0.25">
      <c r="B8761"/>
      <c r="C8761"/>
      <c r="D8761"/>
      <c r="E8761"/>
    </row>
    <row r="8762" spans="2:5" x14ac:dyDescent="0.25">
      <c r="B8762"/>
      <c r="C8762"/>
      <c r="D8762"/>
      <c r="E8762"/>
    </row>
    <row r="8763" spans="2:5" x14ac:dyDescent="0.25">
      <c r="B8763"/>
      <c r="C8763"/>
      <c r="D8763"/>
      <c r="E8763"/>
    </row>
    <row r="8764" spans="2:5" x14ac:dyDescent="0.25">
      <c r="B8764"/>
      <c r="C8764"/>
      <c r="D8764"/>
      <c r="E8764"/>
    </row>
    <row r="8765" spans="2:5" x14ac:dyDescent="0.25">
      <c r="B8765"/>
      <c r="C8765"/>
      <c r="D8765"/>
      <c r="E8765"/>
    </row>
    <row r="8766" spans="2:5" x14ac:dyDescent="0.25">
      <c r="B8766"/>
      <c r="C8766"/>
      <c r="D8766"/>
      <c r="E8766"/>
    </row>
    <row r="8767" spans="2:5" x14ac:dyDescent="0.25">
      <c r="B8767"/>
      <c r="C8767"/>
      <c r="D8767"/>
      <c r="E8767"/>
    </row>
    <row r="8768" spans="2:5" x14ac:dyDescent="0.25">
      <c r="B8768"/>
      <c r="C8768"/>
      <c r="D8768"/>
      <c r="E8768"/>
    </row>
    <row r="8769" spans="2:5" x14ac:dyDescent="0.25">
      <c r="B8769"/>
      <c r="C8769"/>
      <c r="D8769"/>
      <c r="E8769"/>
    </row>
    <row r="8770" spans="2:5" x14ac:dyDescent="0.25">
      <c r="B8770"/>
      <c r="C8770"/>
      <c r="D8770"/>
      <c r="E8770"/>
    </row>
    <row r="8771" spans="2:5" x14ac:dyDescent="0.25">
      <c r="B8771"/>
      <c r="C8771"/>
      <c r="D8771"/>
      <c r="E8771"/>
    </row>
    <row r="8772" spans="2:5" x14ac:dyDescent="0.25">
      <c r="B8772"/>
      <c r="C8772"/>
      <c r="D8772"/>
      <c r="E8772"/>
    </row>
    <row r="8773" spans="2:5" x14ac:dyDescent="0.25">
      <c r="B8773"/>
      <c r="C8773"/>
      <c r="D8773"/>
      <c r="E8773"/>
    </row>
    <row r="8774" spans="2:5" x14ac:dyDescent="0.25">
      <c r="B8774"/>
      <c r="C8774"/>
      <c r="D8774"/>
      <c r="E8774"/>
    </row>
    <row r="8775" spans="2:5" x14ac:dyDescent="0.25">
      <c r="B8775"/>
      <c r="C8775"/>
      <c r="D8775"/>
      <c r="E8775"/>
    </row>
    <row r="8776" spans="2:5" x14ac:dyDescent="0.25">
      <c r="B8776"/>
      <c r="C8776"/>
      <c r="D8776"/>
      <c r="E8776"/>
    </row>
    <row r="8777" spans="2:5" x14ac:dyDescent="0.25">
      <c r="B8777"/>
      <c r="C8777"/>
      <c r="D8777"/>
      <c r="E8777"/>
    </row>
    <row r="8778" spans="2:5" x14ac:dyDescent="0.25">
      <c r="B8778"/>
      <c r="C8778"/>
      <c r="D8778"/>
      <c r="E8778"/>
    </row>
    <row r="8779" spans="2:5" x14ac:dyDescent="0.25">
      <c r="B8779"/>
      <c r="C8779"/>
      <c r="D8779"/>
      <c r="E8779"/>
    </row>
    <row r="8780" spans="2:5" x14ac:dyDescent="0.25">
      <c r="B8780"/>
      <c r="C8780"/>
      <c r="D8780"/>
      <c r="E8780"/>
    </row>
    <row r="8781" spans="2:5" x14ac:dyDescent="0.25">
      <c r="B8781"/>
      <c r="C8781"/>
      <c r="D8781"/>
      <c r="E8781"/>
    </row>
    <row r="8782" spans="2:5" x14ac:dyDescent="0.25">
      <c r="B8782"/>
      <c r="C8782"/>
      <c r="D8782"/>
      <c r="E8782"/>
    </row>
    <row r="8783" spans="2:5" x14ac:dyDescent="0.25">
      <c r="B8783"/>
      <c r="C8783"/>
      <c r="D8783"/>
      <c r="E8783"/>
    </row>
    <row r="8784" spans="2:5" x14ac:dyDescent="0.25">
      <c r="B8784"/>
      <c r="C8784"/>
      <c r="D8784"/>
      <c r="E8784"/>
    </row>
    <row r="8785" spans="2:5" x14ac:dyDescent="0.25">
      <c r="B8785"/>
      <c r="C8785"/>
      <c r="D8785"/>
      <c r="E8785"/>
    </row>
    <row r="8786" spans="2:5" x14ac:dyDescent="0.25">
      <c r="B8786"/>
      <c r="C8786"/>
      <c r="D8786"/>
      <c r="E8786"/>
    </row>
    <row r="8787" spans="2:5" x14ac:dyDescent="0.25">
      <c r="B8787"/>
      <c r="C8787"/>
      <c r="D8787"/>
      <c r="E8787"/>
    </row>
    <row r="8788" spans="2:5" x14ac:dyDescent="0.25">
      <c r="B8788"/>
      <c r="C8788"/>
      <c r="D8788"/>
      <c r="E8788"/>
    </row>
    <row r="8789" spans="2:5" x14ac:dyDescent="0.25">
      <c r="B8789"/>
      <c r="C8789"/>
      <c r="D8789"/>
      <c r="E8789"/>
    </row>
    <row r="8790" spans="2:5" x14ac:dyDescent="0.25">
      <c r="B8790"/>
      <c r="C8790"/>
      <c r="D8790"/>
      <c r="E8790"/>
    </row>
    <row r="8791" spans="2:5" x14ac:dyDescent="0.25">
      <c r="B8791"/>
      <c r="C8791"/>
      <c r="D8791"/>
      <c r="E8791"/>
    </row>
    <row r="8792" spans="2:5" x14ac:dyDescent="0.25">
      <c r="B8792"/>
      <c r="C8792"/>
      <c r="D8792"/>
      <c r="E8792"/>
    </row>
    <row r="8793" spans="2:5" x14ac:dyDescent="0.25">
      <c r="B8793"/>
      <c r="C8793"/>
      <c r="D8793"/>
      <c r="E8793"/>
    </row>
    <row r="8794" spans="2:5" x14ac:dyDescent="0.25">
      <c r="B8794"/>
      <c r="C8794"/>
      <c r="D8794"/>
      <c r="E8794"/>
    </row>
    <row r="8795" spans="2:5" x14ac:dyDescent="0.25">
      <c r="B8795"/>
      <c r="C8795"/>
      <c r="D8795"/>
      <c r="E8795"/>
    </row>
    <row r="8796" spans="2:5" x14ac:dyDescent="0.25">
      <c r="B8796"/>
      <c r="C8796"/>
      <c r="D8796"/>
      <c r="E8796"/>
    </row>
    <row r="8797" spans="2:5" x14ac:dyDescent="0.25">
      <c r="B8797"/>
      <c r="C8797"/>
      <c r="D8797"/>
      <c r="E8797"/>
    </row>
    <row r="8798" spans="2:5" x14ac:dyDescent="0.25">
      <c r="B8798"/>
      <c r="C8798"/>
      <c r="D8798"/>
      <c r="E8798"/>
    </row>
    <row r="8799" spans="2:5" x14ac:dyDescent="0.25">
      <c r="B8799"/>
      <c r="C8799"/>
      <c r="D8799"/>
      <c r="E8799"/>
    </row>
    <row r="8800" spans="2:5" x14ac:dyDescent="0.25">
      <c r="B8800"/>
      <c r="C8800"/>
      <c r="D8800"/>
      <c r="E8800"/>
    </row>
    <row r="8801" spans="2:5" x14ac:dyDescent="0.25">
      <c r="B8801"/>
      <c r="C8801"/>
      <c r="D8801"/>
      <c r="E8801"/>
    </row>
    <row r="8802" spans="2:5" x14ac:dyDescent="0.25">
      <c r="B8802"/>
      <c r="C8802"/>
      <c r="D8802"/>
      <c r="E8802"/>
    </row>
    <row r="8803" spans="2:5" x14ac:dyDescent="0.25">
      <c r="B8803"/>
      <c r="C8803"/>
      <c r="D8803"/>
      <c r="E8803"/>
    </row>
    <row r="8804" spans="2:5" x14ac:dyDescent="0.25">
      <c r="B8804"/>
      <c r="C8804"/>
      <c r="D8804"/>
      <c r="E8804"/>
    </row>
    <row r="8805" spans="2:5" x14ac:dyDescent="0.25">
      <c r="B8805"/>
      <c r="C8805"/>
      <c r="D8805"/>
      <c r="E8805"/>
    </row>
    <row r="8806" spans="2:5" x14ac:dyDescent="0.25">
      <c r="B8806"/>
      <c r="C8806"/>
      <c r="D8806"/>
      <c r="E8806"/>
    </row>
    <row r="8807" spans="2:5" x14ac:dyDescent="0.25">
      <c r="B8807"/>
      <c r="C8807"/>
      <c r="D8807"/>
      <c r="E8807"/>
    </row>
    <row r="8808" spans="2:5" x14ac:dyDescent="0.25">
      <c r="B8808"/>
      <c r="C8808"/>
      <c r="D8808"/>
      <c r="E8808"/>
    </row>
    <row r="8809" spans="2:5" x14ac:dyDescent="0.25">
      <c r="B8809"/>
      <c r="C8809"/>
      <c r="D8809"/>
      <c r="E8809"/>
    </row>
    <row r="8810" spans="2:5" x14ac:dyDescent="0.25">
      <c r="B8810"/>
      <c r="C8810"/>
      <c r="D8810"/>
      <c r="E8810"/>
    </row>
    <row r="8811" spans="2:5" x14ac:dyDescent="0.25">
      <c r="B8811"/>
      <c r="C8811"/>
      <c r="D8811"/>
      <c r="E8811"/>
    </row>
    <row r="8812" spans="2:5" x14ac:dyDescent="0.25">
      <c r="B8812"/>
      <c r="C8812"/>
      <c r="D8812"/>
      <c r="E8812"/>
    </row>
    <row r="8813" spans="2:5" x14ac:dyDescent="0.25">
      <c r="B8813"/>
      <c r="C8813"/>
      <c r="D8813"/>
      <c r="E8813"/>
    </row>
    <row r="8814" spans="2:5" x14ac:dyDescent="0.25">
      <c r="B8814"/>
      <c r="C8814"/>
      <c r="D8814"/>
      <c r="E8814"/>
    </row>
    <row r="8815" spans="2:5" x14ac:dyDescent="0.25">
      <c r="B8815"/>
      <c r="C8815"/>
      <c r="D8815"/>
      <c r="E8815"/>
    </row>
    <row r="8816" spans="2:5" x14ac:dyDescent="0.25">
      <c r="B8816"/>
      <c r="C8816"/>
      <c r="D8816"/>
      <c r="E8816"/>
    </row>
    <row r="8817" spans="2:5" x14ac:dyDescent="0.25">
      <c r="B8817"/>
      <c r="C8817"/>
      <c r="D8817"/>
      <c r="E8817"/>
    </row>
    <row r="8818" spans="2:5" x14ac:dyDescent="0.25">
      <c r="B8818"/>
      <c r="C8818"/>
      <c r="D8818"/>
      <c r="E8818"/>
    </row>
    <row r="8819" spans="2:5" x14ac:dyDescent="0.25">
      <c r="B8819"/>
      <c r="C8819"/>
      <c r="D8819"/>
      <c r="E8819"/>
    </row>
    <row r="8820" spans="2:5" x14ac:dyDescent="0.25">
      <c r="B8820"/>
      <c r="C8820"/>
      <c r="D8820"/>
      <c r="E8820"/>
    </row>
    <row r="8821" spans="2:5" x14ac:dyDescent="0.25">
      <c r="B8821"/>
      <c r="C8821"/>
      <c r="D8821"/>
      <c r="E8821"/>
    </row>
    <row r="8822" spans="2:5" x14ac:dyDescent="0.25">
      <c r="B8822"/>
      <c r="C8822"/>
      <c r="D8822"/>
      <c r="E8822"/>
    </row>
    <row r="8823" spans="2:5" x14ac:dyDescent="0.25">
      <c r="B8823"/>
      <c r="C8823"/>
      <c r="D8823"/>
      <c r="E8823"/>
    </row>
    <row r="8824" spans="2:5" x14ac:dyDescent="0.25">
      <c r="B8824"/>
      <c r="C8824"/>
      <c r="D8824"/>
      <c r="E8824"/>
    </row>
    <row r="8825" spans="2:5" x14ac:dyDescent="0.25">
      <c r="B8825"/>
      <c r="C8825"/>
      <c r="D8825"/>
      <c r="E8825"/>
    </row>
    <row r="8826" spans="2:5" x14ac:dyDescent="0.25">
      <c r="B8826"/>
      <c r="C8826"/>
      <c r="D8826"/>
      <c r="E8826"/>
    </row>
    <row r="8827" spans="2:5" x14ac:dyDescent="0.25">
      <c r="B8827"/>
      <c r="C8827"/>
      <c r="D8827"/>
      <c r="E8827"/>
    </row>
    <row r="8828" spans="2:5" x14ac:dyDescent="0.25">
      <c r="B8828"/>
      <c r="C8828"/>
      <c r="D8828"/>
      <c r="E8828"/>
    </row>
    <row r="8829" spans="2:5" x14ac:dyDescent="0.25">
      <c r="B8829"/>
      <c r="C8829"/>
      <c r="D8829"/>
      <c r="E8829"/>
    </row>
    <row r="8830" spans="2:5" x14ac:dyDescent="0.25">
      <c r="B8830"/>
      <c r="C8830"/>
      <c r="D8830"/>
      <c r="E8830"/>
    </row>
    <row r="8831" spans="2:5" x14ac:dyDescent="0.25">
      <c r="B8831"/>
      <c r="C8831"/>
      <c r="D8831"/>
      <c r="E8831"/>
    </row>
    <row r="8832" spans="2:5" x14ac:dyDescent="0.25">
      <c r="B8832"/>
      <c r="C8832"/>
      <c r="D8832"/>
      <c r="E8832"/>
    </row>
    <row r="8833" spans="2:5" x14ac:dyDescent="0.25">
      <c r="B8833"/>
      <c r="C8833"/>
      <c r="D8833"/>
      <c r="E8833"/>
    </row>
    <row r="8834" spans="2:5" x14ac:dyDescent="0.25">
      <c r="B8834"/>
      <c r="C8834"/>
      <c r="D8834"/>
      <c r="E8834"/>
    </row>
    <row r="8835" spans="2:5" x14ac:dyDescent="0.25">
      <c r="B8835"/>
      <c r="C8835"/>
      <c r="D8835"/>
      <c r="E8835"/>
    </row>
    <row r="8836" spans="2:5" x14ac:dyDescent="0.25">
      <c r="B8836"/>
      <c r="C8836"/>
      <c r="D8836"/>
      <c r="E8836"/>
    </row>
    <row r="8837" spans="2:5" x14ac:dyDescent="0.25">
      <c r="B8837"/>
      <c r="C8837"/>
      <c r="D8837"/>
      <c r="E8837"/>
    </row>
    <row r="8838" spans="2:5" x14ac:dyDescent="0.25">
      <c r="B8838"/>
      <c r="C8838"/>
      <c r="D8838"/>
      <c r="E8838"/>
    </row>
    <row r="8839" spans="2:5" x14ac:dyDescent="0.25">
      <c r="B8839"/>
      <c r="C8839"/>
      <c r="D8839"/>
      <c r="E8839"/>
    </row>
    <row r="8840" spans="2:5" x14ac:dyDescent="0.25">
      <c r="B8840"/>
      <c r="C8840"/>
      <c r="D8840"/>
      <c r="E8840"/>
    </row>
    <row r="8841" spans="2:5" x14ac:dyDescent="0.25">
      <c r="B8841"/>
      <c r="C8841"/>
      <c r="D8841"/>
      <c r="E8841"/>
    </row>
    <row r="8842" spans="2:5" x14ac:dyDescent="0.25">
      <c r="B8842"/>
      <c r="C8842"/>
      <c r="D8842"/>
      <c r="E8842"/>
    </row>
    <row r="8843" spans="2:5" x14ac:dyDescent="0.25">
      <c r="B8843"/>
      <c r="C8843"/>
      <c r="D8843"/>
      <c r="E8843"/>
    </row>
    <row r="8844" spans="2:5" x14ac:dyDescent="0.25">
      <c r="B8844"/>
      <c r="C8844"/>
      <c r="D8844"/>
      <c r="E8844"/>
    </row>
    <row r="8845" spans="2:5" x14ac:dyDescent="0.25">
      <c r="B8845"/>
      <c r="C8845"/>
      <c r="D8845"/>
      <c r="E8845"/>
    </row>
    <row r="8846" spans="2:5" x14ac:dyDescent="0.25">
      <c r="B8846"/>
      <c r="C8846"/>
      <c r="D8846"/>
      <c r="E8846"/>
    </row>
    <row r="8847" spans="2:5" x14ac:dyDescent="0.25">
      <c r="B8847"/>
      <c r="C8847"/>
      <c r="D8847"/>
      <c r="E8847"/>
    </row>
    <row r="8848" spans="2:5" x14ac:dyDescent="0.25">
      <c r="B8848"/>
      <c r="C8848"/>
      <c r="D8848"/>
      <c r="E8848"/>
    </row>
    <row r="8849" spans="2:5" x14ac:dyDescent="0.25">
      <c r="B8849"/>
      <c r="C8849"/>
      <c r="D8849"/>
      <c r="E8849"/>
    </row>
    <row r="8850" spans="2:5" x14ac:dyDescent="0.25">
      <c r="B8850"/>
      <c r="C8850"/>
      <c r="D8850"/>
      <c r="E8850"/>
    </row>
    <row r="8851" spans="2:5" x14ac:dyDescent="0.25">
      <c r="B8851"/>
      <c r="C8851"/>
      <c r="D8851"/>
      <c r="E8851"/>
    </row>
    <row r="8852" spans="2:5" x14ac:dyDescent="0.25">
      <c r="B8852"/>
      <c r="C8852"/>
      <c r="D8852"/>
      <c r="E8852"/>
    </row>
    <row r="8853" spans="2:5" x14ac:dyDescent="0.25">
      <c r="B8853"/>
      <c r="C8853"/>
      <c r="D8853"/>
      <c r="E8853"/>
    </row>
    <row r="8854" spans="2:5" x14ac:dyDescent="0.25">
      <c r="B8854"/>
      <c r="C8854"/>
      <c r="D8854"/>
      <c r="E8854"/>
    </row>
    <row r="8855" spans="2:5" x14ac:dyDescent="0.25">
      <c r="B8855"/>
      <c r="C8855"/>
      <c r="D8855"/>
      <c r="E8855"/>
    </row>
    <row r="8856" spans="2:5" x14ac:dyDescent="0.25">
      <c r="B8856"/>
      <c r="C8856"/>
      <c r="D8856"/>
      <c r="E8856"/>
    </row>
    <row r="8857" spans="2:5" x14ac:dyDescent="0.25">
      <c r="B8857"/>
      <c r="C8857"/>
      <c r="D8857"/>
      <c r="E8857"/>
    </row>
    <row r="8858" spans="2:5" x14ac:dyDescent="0.25">
      <c r="B8858"/>
      <c r="C8858"/>
      <c r="D8858"/>
      <c r="E8858"/>
    </row>
    <row r="8859" spans="2:5" x14ac:dyDescent="0.25">
      <c r="B8859"/>
      <c r="C8859"/>
      <c r="D8859"/>
      <c r="E8859"/>
    </row>
    <row r="8860" spans="2:5" x14ac:dyDescent="0.25">
      <c r="B8860"/>
      <c r="C8860"/>
      <c r="D8860"/>
      <c r="E8860"/>
    </row>
    <row r="8861" spans="2:5" x14ac:dyDescent="0.25">
      <c r="B8861"/>
      <c r="C8861"/>
      <c r="D8861"/>
      <c r="E8861"/>
    </row>
    <row r="8862" spans="2:5" x14ac:dyDescent="0.25">
      <c r="B8862"/>
      <c r="C8862"/>
      <c r="D8862"/>
      <c r="E8862"/>
    </row>
    <row r="8863" spans="2:5" x14ac:dyDescent="0.25">
      <c r="B8863"/>
      <c r="C8863"/>
      <c r="D8863"/>
      <c r="E8863"/>
    </row>
    <row r="8864" spans="2:5" x14ac:dyDescent="0.25">
      <c r="B8864"/>
      <c r="C8864"/>
      <c r="D8864"/>
      <c r="E8864"/>
    </row>
    <row r="8865" spans="2:5" x14ac:dyDescent="0.25">
      <c r="B8865"/>
      <c r="C8865"/>
      <c r="D8865"/>
      <c r="E8865"/>
    </row>
    <row r="8866" spans="2:5" x14ac:dyDescent="0.25">
      <c r="B8866"/>
      <c r="C8866"/>
      <c r="D8866"/>
      <c r="E8866"/>
    </row>
    <row r="8867" spans="2:5" x14ac:dyDescent="0.25">
      <c r="B8867"/>
      <c r="C8867"/>
      <c r="D8867"/>
      <c r="E8867"/>
    </row>
    <row r="8868" spans="2:5" x14ac:dyDescent="0.25">
      <c r="B8868"/>
      <c r="C8868"/>
      <c r="D8868"/>
      <c r="E8868"/>
    </row>
    <row r="8869" spans="2:5" x14ac:dyDescent="0.25">
      <c r="B8869"/>
      <c r="C8869"/>
      <c r="D8869"/>
      <c r="E8869"/>
    </row>
    <row r="8870" spans="2:5" x14ac:dyDescent="0.25">
      <c r="B8870"/>
      <c r="C8870"/>
      <c r="D8870"/>
      <c r="E8870"/>
    </row>
    <row r="8871" spans="2:5" x14ac:dyDescent="0.25">
      <c r="B8871"/>
      <c r="C8871"/>
      <c r="D8871"/>
      <c r="E8871"/>
    </row>
    <row r="8872" spans="2:5" x14ac:dyDescent="0.25">
      <c r="B8872"/>
      <c r="C8872"/>
      <c r="D8872"/>
      <c r="E8872"/>
    </row>
    <row r="8873" spans="2:5" x14ac:dyDescent="0.25">
      <c r="B8873"/>
      <c r="C8873"/>
      <c r="D8873"/>
      <c r="E8873"/>
    </row>
    <row r="8874" spans="2:5" x14ac:dyDescent="0.25">
      <c r="B8874"/>
      <c r="C8874"/>
      <c r="D8874"/>
      <c r="E8874"/>
    </row>
    <row r="8875" spans="2:5" x14ac:dyDescent="0.25">
      <c r="B8875"/>
      <c r="C8875"/>
      <c r="D8875"/>
      <c r="E8875"/>
    </row>
    <row r="8876" spans="2:5" x14ac:dyDescent="0.25">
      <c r="B8876"/>
      <c r="C8876"/>
      <c r="D8876"/>
      <c r="E8876"/>
    </row>
    <row r="8877" spans="2:5" x14ac:dyDescent="0.25">
      <c r="B8877"/>
      <c r="C8877"/>
      <c r="D8877"/>
      <c r="E8877"/>
    </row>
    <row r="8878" spans="2:5" x14ac:dyDescent="0.25">
      <c r="B8878"/>
      <c r="C8878"/>
      <c r="D8878"/>
      <c r="E8878"/>
    </row>
    <row r="8879" spans="2:5" x14ac:dyDescent="0.25">
      <c r="B8879"/>
      <c r="C8879"/>
      <c r="D8879"/>
      <c r="E8879"/>
    </row>
    <row r="8880" spans="2:5" x14ac:dyDescent="0.25">
      <c r="B8880"/>
      <c r="C8880"/>
      <c r="D8880"/>
      <c r="E8880"/>
    </row>
    <row r="8881" spans="2:5" x14ac:dyDescent="0.25">
      <c r="B8881"/>
      <c r="C8881"/>
      <c r="D8881"/>
      <c r="E8881"/>
    </row>
    <row r="8882" spans="2:5" x14ac:dyDescent="0.25">
      <c r="B8882"/>
      <c r="C8882"/>
      <c r="D8882"/>
      <c r="E8882"/>
    </row>
    <row r="8883" spans="2:5" x14ac:dyDescent="0.25">
      <c r="B8883"/>
      <c r="C8883"/>
      <c r="D8883"/>
      <c r="E8883"/>
    </row>
    <row r="8884" spans="2:5" x14ac:dyDescent="0.25">
      <c r="B8884"/>
      <c r="C8884"/>
      <c r="D8884"/>
      <c r="E8884"/>
    </row>
    <row r="8885" spans="2:5" x14ac:dyDescent="0.25">
      <c r="B8885"/>
      <c r="C8885"/>
      <c r="D8885"/>
      <c r="E8885"/>
    </row>
    <row r="8886" spans="2:5" x14ac:dyDescent="0.25">
      <c r="B8886"/>
      <c r="C8886"/>
      <c r="D8886"/>
      <c r="E8886"/>
    </row>
    <row r="8887" spans="2:5" x14ac:dyDescent="0.25">
      <c r="B8887"/>
      <c r="C8887"/>
      <c r="D8887"/>
      <c r="E8887"/>
    </row>
    <row r="8888" spans="2:5" x14ac:dyDescent="0.25">
      <c r="B8888"/>
      <c r="C8888"/>
      <c r="D8888"/>
      <c r="E8888"/>
    </row>
    <row r="8889" spans="2:5" x14ac:dyDescent="0.25">
      <c r="B8889"/>
      <c r="C8889"/>
      <c r="D8889"/>
      <c r="E8889"/>
    </row>
    <row r="8890" spans="2:5" x14ac:dyDescent="0.25">
      <c r="B8890"/>
      <c r="C8890"/>
      <c r="D8890"/>
      <c r="E8890"/>
    </row>
    <row r="8891" spans="2:5" x14ac:dyDescent="0.25">
      <c r="B8891"/>
      <c r="C8891"/>
      <c r="D8891"/>
      <c r="E8891"/>
    </row>
    <row r="8892" spans="2:5" x14ac:dyDescent="0.25">
      <c r="B8892"/>
      <c r="C8892"/>
      <c r="D8892"/>
      <c r="E8892"/>
    </row>
    <row r="8893" spans="2:5" x14ac:dyDescent="0.25">
      <c r="B8893"/>
      <c r="C8893"/>
      <c r="D8893"/>
      <c r="E8893"/>
    </row>
    <row r="8894" spans="2:5" x14ac:dyDescent="0.25">
      <c r="B8894"/>
      <c r="C8894"/>
      <c r="D8894"/>
      <c r="E8894"/>
    </row>
    <row r="8895" spans="2:5" x14ac:dyDescent="0.25">
      <c r="B8895"/>
      <c r="C8895"/>
      <c r="D8895"/>
      <c r="E8895"/>
    </row>
    <row r="8896" spans="2:5" x14ac:dyDescent="0.25">
      <c r="B8896"/>
      <c r="C8896"/>
      <c r="D8896"/>
      <c r="E8896"/>
    </row>
    <row r="8897" spans="2:5" x14ac:dyDescent="0.25">
      <c r="B8897"/>
      <c r="C8897"/>
      <c r="D8897"/>
      <c r="E8897"/>
    </row>
    <row r="8898" spans="2:5" x14ac:dyDescent="0.25">
      <c r="B8898"/>
      <c r="C8898"/>
      <c r="D8898"/>
      <c r="E8898"/>
    </row>
    <row r="8899" spans="2:5" x14ac:dyDescent="0.25">
      <c r="B8899"/>
      <c r="C8899"/>
      <c r="D8899"/>
      <c r="E8899"/>
    </row>
    <row r="8900" spans="2:5" x14ac:dyDescent="0.25">
      <c r="B8900"/>
      <c r="C8900"/>
      <c r="D8900"/>
      <c r="E8900"/>
    </row>
    <row r="8901" spans="2:5" x14ac:dyDescent="0.25">
      <c r="B8901"/>
      <c r="C8901"/>
      <c r="D8901"/>
      <c r="E8901"/>
    </row>
    <row r="8902" spans="2:5" x14ac:dyDescent="0.25">
      <c r="B8902"/>
      <c r="C8902"/>
      <c r="D8902"/>
      <c r="E8902"/>
    </row>
    <row r="8903" spans="2:5" x14ac:dyDescent="0.25">
      <c r="B8903"/>
      <c r="C8903"/>
      <c r="D8903"/>
      <c r="E8903"/>
    </row>
    <row r="8904" spans="2:5" x14ac:dyDescent="0.25">
      <c r="B8904"/>
      <c r="C8904"/>
      <c r="D8904"/>
      <c r="E8904"/>
    </row>
    <row r="8905" spans="2:5" x14ac:dyDescent="0.25">
      <c r="B8905"/>
      <c r="C8905"/>
      <c r="D8905"/>
      <c r="E8905"/>
    </row>
    <row r="8906" spans="2:5" x14ac:dyDescent="0.25">
      <c r="B8906"/>
      <c r="C8906"/>
      <c r="D8906"/>
      <c r="E8906"/>
    </row>
    <row r="8907" spans="2:5" x14ac:dyDescent="0.25">
      <c r="B8907"/>
      <c r="C8907"/>
      <c r="D8907"/>
      <c r="E8907"/>
    </row>
    <row r="8908" spans="2:5" x14ac:dyDescent="0.25">
      <c r="B8908"/>
      <c r="C8908"/>
      <c r="D8908"/>
      <c r="E8908"/>
    </row>
    <row r="8909" spans="2:5" x14ac:dyDescent="0.25">
      <c r="B8909"/>
      <c r="C8909"/>
      <c r="D8909"/>
      <c r="E8909"/>
    </row>
    <row r="8910" spans="2:5" x14ac:dyDescent="0.25">
      <c r="B8910"/>
      <c r="C8910"/>
      <c r="D8910"/>
      <c r="E8910"/>
    </row>
    <row r="8911" spans="2:5" x14ac:dyDescent="0.25">
      <c r="B8911"/>
      <c r="C8911"/>
      <c r="D8911"/>
      <c r="E8911"/>
    </row>
    <row r="8912" spans="2:5" x14ac:dyDescent="0.25">
      <c r="B8912"/>
      <c r="C8912"/>
      <c r="D8912"/>
      <c r="E8912"/>
    </row>
    <row r="8913" spans="2:5" x14ac:dyDescent="0.25">
      <c r="B8913"/>
      <c r="C8913"/>
      <c r="D8913"/>
      <c r="E8913"/>
    </row>
    <row r="8914" spans="2:5" x14ac:dyDescent="0.25">
      <c r="B8914"/>
      <c r="C8914"/>
      <c r="D8914"/>
      <c r="E8914"/>
    </row>
    <row r="8915" spans="2:5" x14ac:dyDescent="0.25">
      <c r="B8915"/>
      <c r="C8915"/>
      <c r="D8915"/>
      <c r="E8915"/>
    </row>
    <row r="8916" spans="2:5" x14ac:dyDescent="0.25">
      <c r="B8916"/>
      <c r="C8916"/>
      <c r="D8916"/>
      <c r="E8916"/>
    </row>
    <row r="8917" spans="2:5" x14ac:dyDescent="0.25">
      <c r="B8917"/>
      <c r="C8917"/>
      <c r="D8917"/>
      <c r="E8917"/>
    </row>
    <row r="8918" spans="2:5" x14ac:dyDescent="0.25">
      <c r="B8918"/>
      <c r="C8918"/>
      <c r="D8918"/>
      <c r="E8918"/>
    </row>
    <row r="8919" spans="2:5" x14ac:dyDescent="0.25">
      <c r="B8919"/>
      <c r="C8919"/>
      <c r="D8919"/>
      <c r="E8919"/>
    </row>
    <row r="8920" spans="2:5" x14ac:dyDescent="0.25">
      <c r="B8920"/>
      <c r="C8920"/>
      <c r="D8920"/>
      <c r="E8920"/>
    </row>
    <row r="8921" spans="2:5" x14ac:dyDescent="0.25">
      <c r="B8921"/>
      <c r="C8921"/>
      <c r="D8921"/>
      <c r="E8921"/>
    </row>
    <row r="8922" spans="2:5" x14ac:dyDescent="0.25">
      <c r="B8922"/>
      <c r="C8922"/>
      <c r="D8922"/>
      <c r="E8922"/>
    </row>
    <row r="8923" spans="2:5" x14ac:dyDescent="0.25">
      <c r="B8923"/>
      <c r="C8923"/>
      <c r="D8923"/>
      <c r="E8923"/>
    </row>
    <row r="8924" spans="2:5" x14ac:dyDescent="0.25">
      <c r="B8924"/>
      <c r="C8924"/>
      <c r="D8924"/>
      <c r="E8924"/>
    </row>
    <row r="8925" spans="2:5" x14ac:dyDescent="0.25">
      <c r="B8925"/>
      <c r="C8925"/>
      <c r="D8925"/>
      <c r="E8925"/>
    </row>
    <row r="8926" spans="2:5" x14ac:dyDescent="0.25">
      <c r="B8926"/>
      <c r="C8926"/>
      <c r="D8926"/>
      <c r="E8926"/>
    </row>
    <row r="8927" spans="2:5" x14ac:dyDescent="0.25">
      <c r="B8927"/>
      <c r="C8927"/>
      <c r="D8927"/>
      <c r="E8927"/>
    </row>
    <row r="8928" spans="2:5" x14ac:dyDescent="0.25">
      <c r="B8928"/>
      <c r="C8928"/>
      <c r="D8928"/>
      <c r="E8928"/>
    </row>
    <row r="8929" spans="2:5" x14ac:dyDescent="0.25">
      <c r="B8929"/>
      <c r="C8929"/>
      <c r="D8929"/>
      <c r="E8929"/>
    </row>
    <row r="8930" spans="2:5" x14ac:dyDescent="0.25">
      <c r="B8930"/>
      <c r="C8930"/>
      <c r="D8930"/>
      <c r="E8930"/>
    </row>
    <row r="8931" spans="2:5" x14ac:dyDescent="0.25">
      <c r="B8931"/>
      <c r="C8931"/>
      <c r="D8931"/>
      <c r="E8931"/>
    </row>
    <row r="8932" spans="2:5" x14ac:dyDescent="0.25">
      <c r="B8932"/>
      <c r="C8932"/>
      <c r="D8932"/>
      <c r="E8932"/>
    </row>
    <row r="8933" spans="2:5" x14ac:dyDescent="0.25">
      <c r="B8933"/>
      <c r="C8933"/>
      <c r="D8933"/>
      <c r="E8933"/>
    </row>
    <row r="8934" spans="2:5" x14ac:dyDescent="0.25">
      <c r="B8934"/>
      <c r="C8934"/>
      <c r="D8934"/>
      <c r="E8934"/>
    </row>
    <row r="8935" spans="2:5" x14ac:dyDescent="0.25">
      <c r="B8935"/>
      <c r="C8935"/>
      <c r="D8935"/>
      <c r="E8935"/>
    </row>
    <row r="8936" spans="2:5" x14ac:dyDescent="0.25">
      <c r="B8936"/>
      <c r="C8936"/>
      <c r="D8936"/>
      <c r="E8936"/>
    </row>
    <row r="8937" spans="2:5" x14ac:dyDescent="0.25">
      <c r="B8937"/>
      <c r="C8937"/>
      <c r="D8937"/>
      <c r="E8937"/>
    </row>
    <row r="8938" spans="2:5" x14ac:dyDescent="0.25">
      <c r="B8938"/>
      <c r="C8938"/>
      <c r="D8938"/>
      <c r="E8938"/>
    </row>
    <row r="8939" spans="2:5" x14ac:dyDescent="0.25">
      <c r="B8939"/>
      <c r="C8939"/>
      <c r="D8939"/>
      <c r="E8939"/>
    </row>
    <row r="8940" spans="2:5" x14ac:dyDescent="0.25">
      <c r="B8940"/>
      <c r="C8940"/>
      <c r="D8940"/>
      <c r="E8940"/>
    </row>
    <row r="8941" spans="2:5" x14ac:dyDescent="0.25">
      <c r="B8941"/>
      <c r="C8941"/>
      <c r="D8941"/>
      <c r="E8941"/>
    </row>
    <row r="8942" spans="2:5" x14ac:dyDescent="0.25">
      <c r="B8942"/>
      <c r="C8942"/>
      <c r="D8942"/>
      <c r="E8942"/>
    </row>
    <row r="8943" spans="2:5" x14ac:dyDescent="0.25">
      <c r="B8943"/>
      <c r="C8943"/>
      <c r="D8943"/>
      <c r="E8943"/>
    </row>
    <row r="8944" spans="2:5" x14ac:dyDescent="0.25">
      <c r="B8944"/>
      <c r="C8944"/>
      <c r="D8944"/>
      <c r="E8944"/>
    </row>
    <row r="8945" spans="2:5" x14ac:dyDescent="0.25">
      <c r="B8945"/>
      <c r="C8945"/>
      <c r="D8945"/>
      <c r="E8945"/>
    </row>
    <row r="8946" spans="2:5" x14ac:dyDescent="0.25">
      <c r="B8946"/>
      <c r="C8946"/>
      <c r="D8946"/>
      <c r="E8946"/>
    </row>
    <row r="8947" spans="2:5" x14ac:dyDescent="0.25">
      <c r="B8947"/>
      <c r="C8947"/>
      <c r="D8947"/>
      <c r="E8947"/>
    </row>
    <row r="8948" spans="2:5" x14ac:dyDescent="0.25">
      <c r="B8948"/>
      <c r="C8948"/>
      <c r="D8948"/>
      <c r="E8948"/>
    </row>
    <row r="8949" spans="2:5" x14ac:dyDescent="0.25">
      <c r="B8949"/>
      <c r="C8949"/>
      <c r="D8949"/>
      <c r="E8949"/>
    </row>
    <row r="8950" spans="2:5" x14ac:dyDescent="0.25">
      <c r="B8950"/>
      <c r="C8950"/>
      <c r="D8950"/>
      <c r="E8950"/>
    </row>
    <row r="8951" spans="2:5" x14ac:dyDescent="0.25">
      <c r="B8951"/>
      <c r="C8951"/>
      <c r="D8951"/>
      <c r="E8951"/>
    </row>
    <row r="8952" spans="2:5" x14ac:dyDescent="0.25">
      <c r="B8952"/>
      <c r="C8952"/>
      <c r="D8952"/>
      <c r="E8952"/>
    </row>
    <row r="8953" spans="2:5" x14ac:dyDescent="0.25">
      <c r="B8953"/>
      <c r="C8953"/>
      <c r="D8953"/>
      <c r="E8953"/>
    </row>
    <row r="8954" spans="2:5" x14ac:dyDescent="0.25">
      <c r="B8954"/>
      <c r="C8954"/>
      <c r="D8954"/>
      <c r="E8954"/>
    </row>
    <row r="8955" spans="2:5" x14ac:dyDescent="0.25">
      <c r="B8955"/>
      <c r="C8955"/>
      <c r="D8955"/>
      <c r="E8955"/>
    </row>
    <row r="8956" spans="2:5" x14ac:dyDescent="0.25">
      <c r="B8956"/>
      <c r="C8956"/>
      <c r="D8956"/>
      <c r="E8956"/>
    </row>
    <row r="8957" spans="2:5" x14ac:dyDescent="0.25">
      <c r="B8957"/>
      <c r="C8957"/>
      <c r="D8957"/>
      <c r="E8957"/>
    </row>
    <row r="8958" spans="2:5" x14ac:dyDescent="0.25">
      <c r="B8958"/>
      <c r="C8958"/>
      <c r="D8958"/>
      <c r="E8958"/>
    </row>
    <row r="8959" spans="2:5" x14ac:dyDescent="0.25">
      <c r="B8959"/>
      <c r="C8959"/>
      <c r="D8959"/>
      <c r="E8959"/>
    </row>
    <row r="8960" spans="2:5" x14ac:dyDescent="0.25">
      <c r="B8960"/>
      <c r="C8960"/>
      <c r="D8960"/>
      <c r="E8960"/>
    </row>
    <row r="8961" spans="2:5" x14ac:dyDescent="0.25">
      <c r="B8961"/>
      <c r="C8961"/>
      <c r="D8961"/>
      <c r="E8961"/>
    </row>
    <row r="8962" spans="2:5" x14ac:dyDescent="0.25">
      <c r="B8962"/>
      <c r="C8962"/>
      <c r="D8962"/>
      <c r="E8962"/>
    </row>
    <row r="8963" spans="2:5" x14ac:dyDescent="0.25">
      <c r="B8963"/>
      <c r="C8963"/>
      <c r="D8963"/>
      <c r="E8963"/>
    </row>
    <row r="8964" spans="2:5" x14ac:dyDescent="0.25">
      <c r="B8964"/>
      <c r="C8964"/>
      <c r="D8964"/>
      <c r="E8964"/>
    </row>
    <row r="8965" spans="2:5" x14ac:dyDescent="0.25">
      <c r="B8965"/>
      <c r="C8965"/>
      <c r="D8965"/>
      <c r="E8965"/>
    </row>
    <row r="8966" spans="2:5" x14ac:dyDescent="0.25">
      <c r="B8966"/>
      <c r="C8966"/>
      <c r="D8966"/>
      <c r="E8966"/>
    </row>
    <row r="8967" spans="2:5" x14ac:dyDescent="0.25">
      <c r="B8967"/>
      <c r="C8967"/>
      <c r="D8967"/>
      <c r="E8967"/>
    </row>
    <row r="8968" spans="2:5" x14ac:dyDescent="0.25">
      <c r="B8968"/>
      <c r="C8968"/>
      <c r="D8968"/>
      <c r="E8968"/>
    </row>
    <row r="8969" spans="2:5" x14ac:dyDescent="0.25">
      <c r="B8969"/>
      <c r="C8969"/>
      <c r="D8969"/>
      <c r="E8969"/>
    </row>
    <row r="8970" spans="2:5" x14ac:dyDescent="0.25">
      <c r="B8970"/>
      <c r="C8970"/>
      <c r="D8970"/>
      <c r="E8970"/>
    </row>
    <row r="8971" spans="2:5" x14ac:dyDescent="0.25">
      <c r="B8971"/>
      <c r="C8971"/>
      <c r="D8971"/>
      <c r="E8971"/>
    </row>
    <row r="8972" spans="2:5" x14ac:dyDescent="0.25">
      <c r="B8972"/>
      <c r="C8972"/>
      <c r="D8972"/>
      <c r="E8972"/>
    </row>
    <row r="8973" spans="2:5" x14ac:dyDescent="0.25">
      <c r="B8973"/>
      <c r="C8973"/>
      <c r="D8973"/>
      <c r="E8973"/>
    </row>
    <row r="8974" spans="2:5" x14ac:dyDescent="0.25">
      <c r="B8974"/>
      <c r="C8974"/>
      <c r="D8974"/>
      <c r="E8974"/>
    </row>
    <row r="8975" spans="2:5" x14ac:dyDescent="0.25">
      <c r="B8975"/>
      <c r="C8975"/>
      <c r="D8975"/>
      <c r="E8975"/>
    </row>
    <row r="8976" spans="2:5" x14ac:dyDescent="0.25">
      <c r="B8976"/>
      <c r="C8976"/>
      <c r="D8976"/>
      <c r="E8976"/>
    </row>
    <row r="8977" spans="2:5" x14ac:dyDescent="0.25">
      <c r="B8977"/>
      <c r="C8977"/>
      <c r="D8977"/>
      <c r="E8977"/>
    </row>
    <row r="8978" spans="2:5" x14ac:dyDescent="0.25">
      <c r="B8978"/>
      <c r="C8978"/>
      <c r="D8978"/>
      <c r="E8978"/>
    </row>
    <row r="8979" spans="2:5" x14ac:dyDescent="0.25">
      <c r="B8979"/>
      <c r="C8979"/>
      <c r="D8979"/>
      <c r="E8979"/>
    </row>
    <row r="8980" spans="2:5" x14ac:dyDescent="0.25">
      <c r="B8980"/>
      <c r="C8980"/>
      <c r="D8980"/>
      <c r="E8980"/>
    </row>
    <row r="8981" spans="2:5" x14ac:dyDescent="0.25">
      <c r="B8981"/>
      <c r="C8981"/>
      <c r="D8981"/>
      <c r="E8981"/>
    </row>
    <row r="8982" spans="2:5" x14ac:dyDescent="0.25">
      <c r="B8982"/>
      <c r="C8982"/>
      <c r="D8982"/>
      <c r="E8982"/>
    </row>
    <row r="8983" spans="2:5" x14ac:dyDescent="0.25">
      <c r="B8983"/>
      <c r="C8983"/>
      <c r="D8983"/>
      <c r="E8983"/>
    </row>
    <row r="8984" spans="2:5" x14ac:dyDescent="0.25">
      <c r="B8984"/>
      <c r="C8984"/>
      <c r="D8984"/>
      <c r="E8984"/>
    </row>
    <row r="8985" spans="2:5" x14ac:dyDescent="0.25">
      <c r="B8985"/>
      <c r="C8985"/>
      <c r="D8985"/>
      <c r="E8985"/>
    </row>
    <row r="8986" spans="2:5" x14ac:dyDescent="0.25">
      <c r="B8986"/>
      <c r="C8986"/>
      <c r="D8986"/>
      <c r="E8986"/>
    </row>
    <row r="8987" spans="2:5" x14ac:dyDescent="0.25">
      <c r="B8987"/>
      <c r="C8987"/>
      <c r="D8987"/>
      <c r="E8987"/>
    </row>
    <row r="8988" spans="2:5" x14ac:dyDescent="0.25">
      <c r="B8988"/>
      <c r="C8988"/>
      <c r="D8988"/>
      <c r="E8988"/>
    </row>
    <row r="8989" spans="2:5" x14ac:dyDescent="0.25">
      <c r="B8989"/>
      <c r="C8989"/>
      <c r="D8989"/>
      <c r="E8989"/>
    </row>
    <row r="8990" spans="2:5" x14ac:dyDescent="0.25">
      <c r="B8990"/>
      <c r="C8990"/>
      <c r="D8990"/>
      <c r="E8990"/>
    </row>
    <row r="8991" spans="2:5" x14ac:dyDescent="0.25">
      <c r="B8991"/>
      <c r="C8991"/>
      <c r="D8991"/>
      <c r="E8991"/>
    </row>
    <row r="8992" spans="2:5" x14ac:dyDescent="0.25">
      <c r="B8992"/>
      <c r="C8992"/>
      <c r="D8992"/>
      <c r="E8992"/>
    </row>
    <row r="8993" spans="2:5" x14ac:dyDescent="0.25">
      <c r="B8993"/>
      <c r="C8993"/>
      <c r="D8993"/>
      <c r="E8993"/>
    </row>
    <row r="8994" spans="2:5" x14ac:dyDescent="0.25">
      <c r="B8994"/>
      <c r="C8994"/>
      <c r="D8994"/>
      <c r="E8994"/>
    </row>
    <row r="8995" spans="2:5" x14ac:dyDescent="0.25">
      <c r="B8995"/>
      <c r="C8995"/>
      <c r="D8995"/>
      <c r="E8995"/>
    </row>
    <row r="8996" spans="2:5" x14ac:dyDescent="0.25">
      <c r="B8996"/>
      <c r="C8996"/>
      <c r="D8996"/>
      <c r="E8996"/>
    </row>
    <row r="8997" spans="2:5" x14ac:dyDescent="0.25">
      <c r="B8997"/>
      <c r="C8997"/>
      <c r="D8997"/>
      <c r="E8997"/>
    </row>
    <row r="8998" spans="2:5" x14ac:dyDescent="0.25">
      <c r="B8998"/>
      <c r="C8998"/>
      <c r="D8998"/>
      <c r="E8998"/>
    </row>
    <row r="8999" spans="2:5" x14ac:dyDescent="0.25">
      <c r="B8999"/>
      <c r="C8999"/>
      <c r="D8999"/>
      <c r="E8999"/>
    </row>
    <row r="9000" spans="2:5" x14ac:dyDescent="0.25">
      <c r="B9000"/>
      <c r="C9000"/>
      <c r="D9000"/>
      <c r="E9000"/>
    </row>
    <row r="9001" spans="2:5" x14ac:dyDescent="0.25">
      <c r="B9001"/>
      <c r="C9001"/>
      <c r="D9001"/>
      <c r="E9001"/>
    </row>
    <row r="9002" spans="2:5" x14ac:dyDescent="0.25">
      <c r="B9002"/>
      <c r="C9002"/>
      <c r="D9002"/>
      <c r="E9002"/>
    </row>
    <row r="9003" spans="2:5" x14ac:dyDescent="0.25">
      <c r="B9003"/>
      <c r="C9003"/>
      <c r="D9003"/>
      <c r="E9003"/>
    </row>
    <row r="9004" spans="2:5" x14ac:dyDescent="0.25">
      <c r="B9004"/>
      <c r="C9004"/>
      <c r="D9004"/>
      <c r="E9004"/>
    </row>
    <row r="9005" spans="2:5" x14ac:dyDescent="0.25">
      <c r="B9005"/>
      <c r="C9005"/>
      <c r="D9005"/>
      <c r="E9005"/>
    </row>
    <row r="9006" spans="2:5" x14ac:dyDescent="0.25">
      <c r="B9006"/>
      <c r="C9006"/>
      <c r="D9006"/>
      <c r="E9006"/>
    </row>
    <row r="9007" spans="2:5" x14ac:dyDescent="0.25">
      <c r="B9007"/>
      <c r="C9007"/>
      <c r="D9007"/>
      <c r="E9007"/>
    </row>
    <row r="9008" spans="2:5" x14ac:dyDescent="0.25">
      <c r="B9008"/>
      <c r="C9008"/>
      <c r="D9008"/>
      <c r="E9008"/>
    </row>
    <row r="9009" spans="2:5" x14ac:dyDescent="0.25">
      <c r="B9009"/>
      <c r="C9009"/>
      <c r="D9009"/>
      <c r="E9009"/>
    </row>
    <row r="9010" spans="2:5" x14ac:dyDescent="0.25">
      <c r="B9010"/>
      <c r="C9010"/>
      <c r="D9010"/>
      <c r="E9010"/>
    </row>
    <row r="9011" spans="2:5" x14ac:dyDescent="0.25">
      <c r="B9011"/>
      <c r="C9011"/>
      <c r="D9011"/>
      <c r="E9011"/>
    </row>
    <row r="9012" spans="2:5" x14ac:dyDescent="0.25">
      <c r="B9012"/>
      <c r="C9012"/>
      <c r="D9012"/>
      <c r="E9012"/>
    </row>
    <row r="9013" spans="2:5" x14ac:dyDescent="0.25">
      <c r="B9013"/>
      <c r="C9013"/>
      <c r="D9013"/>
      <c r="E9013"/>
    </row>
    <row r="9014" spans="2:5" x14ac:dyDescent="0.25">
      <c r="B9014"/>
      <c r="C9014"/>
      <c r="D9014"/>
      <c r="E9014"/>
    </row>
    <row r="9015" spans="2:5" x14ac:dyDescent="0.25">
      <c r="B9015"/>
      <c r="C9015"/>
      <c r="D9015"/>
      <c r="E9015"/>
    </row>
    <row r="9016" spans="2:5" x14ac:dyDescent="0.25">
      <c r="B9016"/>
      <c r="C9016"/>
      <c r="D9016"/>
      <c r="E9016"/>
    </row>
    <row r="9017" spans="2:5" x14ac:dyDescent="0.25">
      <c r="B9017"/>
      <c r="C9017"/>
      <c r="D9017"/>
      <c r="E9017"/>
    </row>
    <row r="9018" spans="2:5" x14ac:dyDescent="0.25">
      <c r="B9018"/>
      <c r="C9018"/>
      <c r="D9018"/>
      <c r="E9018"/>
    </row>
    <row r="9019" spans="2:5" x14ac:dyDescent="0.25">
      <c r="B9019"/>
      <c r="C9019"/>
      <c r="D9019"/>
      <c r="E9019"/>
    </row>
    <row r="9020" spans="2:5" x14ac:dyDescent="0.25">
      <c r="B9020"/>
      <c r="C9020"/>
      <c r="D9020"/>
      <c r="E9020"/>
    </row>
    <row r="9021" spans="2:5" x14ac:dyDescent="0.25">
      <c r="B9021"/>
      <c r="C9021"/>
      <c r="D9021"/>
      <c r="E9021"/>
    </row>
    <row r="9022" spans="2:5" x14ac:dyDescent="0.25">
      <c r="B9022"/>
      <c r="C9022"/>
      <c r="D9022"/>
      <c r="E9022"/>
    </row>
    <row r="9023" spans="2:5" x14ac:dyDescent="0.25">
      <c r="B9023"/>
      <c r="C9023"/>
      <c r="D9023"/>
      <c r="E9023"/>
    </row>
    <row r="9024" spans="2:5" x14ac:dyDescent="0.25">
      <c r="B9024"/>
      <c r="C9024"/>
      <c r="D9024"/>
      <c r="E9024"/>
    </row>
    <row r="9025" spans="2:5" x14ac:dyDescent="0.25">
      <c r="B9025"/>
      <c r="C9025"/>
      <c r="D9025"/>
      <c r="E9025"/>
    </row>
    <row r="9026" spans="2:5" x14ac:dyDescent="0.25">
      <c r="B9026"/>
      <c r="C9026"/>
      <c r="D9026"/>
      <c r="E9026"/>
    </row>
    <row r="9027" spans="2:5" x14ac:dyDescent="0.25">
      <c r="B9027"/>
      <c r="C9027"/>
      <c r="D9027"/>
      <c r="E9027"/>
    </row>
    <row r="9028" spans="2:5" x14ac:dyDescent="0.25">
      <c r="B9028"/>
      <c r="C9028"/>
      <c r="D9028"/>
      <c r="E9028"/>
    </row>
    <row r="9029" spans="2:5" x14ac:dyDescent="0.25">
      <c r="B9029"/>
      <c r="C9029"/>
      <c r="D9029"/>
      <c r="E9029"/>
    </row>
    <row r="9030" spans="2:5" x14ac:dyDescent="0.25">
      <c r="B9030"/>
      <c r="C9030"/>
      <c r="D9030"/>
      <c r="E9030"/>
    </row>
    <row r="9031" spans="2:5" x14ac:dyDescent="0.25">
      <c r="B9031"/>
      <c r="C9031"/>
      <c r="D9031"/>
      <c r="E9031"/>
    </row>
    <row r="9032" spans="2:5" x14ac:dyDescent="0.25">
      <c r="B9032"/>
      <c r="C9032"/>
      <c r="D9032"/>
      <c r="E9032"/>
    </row>
    <row r="9033" spans="2:5" x14ac:dyDescent="0.25">
      <c r="B9033"/>
      <c r="C9033"/>
      <c r="D9033"/>
      <c r="E9033"/>
    </row>
    <row r="9034" spans="2:5" x14ac:dyDescent="0.25">
      <c r="B9034"/>
      <c r="C9034"/>
      <c r="D9034"/>
      <c r="E9034"/>
    </row>
    <row r="9035" spans="2:5" x14ac:dyDescent="0.25">
      <c r="B9035"/>
      <c r="C9035"/>
      <c r="D9035"/>
      <c r="E9035"/>
    </row>
    <row r="9036" spans="2:5" x14ac:dyDescent="0.25">
      <c r="B9036"/>
      <c r="C9036"/>
      <c r="D9036"/>
      <c r="E9036"/>
    </row>
    <row r="9037" spans="2:5" x14ac:dyDescent="0.25">
      <c r="B9037"/>
      <c r="C9037"/>
      <c r="D9037"/>
      <c r="E9037"/>
    </row>
    <row r="9038" spans="2:5" x14ac:dyDescent="0.25">
      <c r="B9038"/>
      <c r="C9038"/>
      <c r="D9038"/>
      <c r="E9038"/>
    </row>
    <row r="9039" spans="2:5" x14ac:dyDescent="0.25">
      <c r="B9039"/>
      <c r="C9039"/>
      <c r="D9039"/>
      <c r="E9039"/>
    </row>
    <row r="9040" spans="2:5" x14ac:dyDescent="0.25">
      <c r="B9040"/>
      <c r="C9040"/>
      <c r="D9040"/>
      <c r="E9040"/>
    </row>
    <row r="9041" spans="2:5" x14ac:dyDescent="0.25">
      <c r="B9041"/>
      <c r="C9041"/>
      <c r="D9041"/>
      <c r="E9041"/>
    </row>
    <row r="9042" spans="2:5" x14ac:dyDescent="0.25">
      <c r="B9042"/>
      <c r="C9042"/>
      <c r="D9042"/>
      <c r="E9042"/>
    </row>
    <row r="9043" spans="2:5" x14ac:dyDescent="0.25">
      <c r="B9043"/>
      <c r="C9043"/>
      <c r="D9043"/>
      <c r="E9043"/>
    </row>
    <row r="9044" spans="2:5" x14ac:dyDescent="0.25">
      <c r="B9044"/>
      <c r="C9044"/>
      <c r="D9044"/>
      <c r="E9044"/>
    </row>
    <row r="9045" spans="2:5" x14ac:dyDescent="0.25">
      <c r="B9045"/>
      <c r="C9045"/>
      <c r="D9045"/>
      <c r="E9045"/>
    </row>
    <row r="9046" spans="2:5" x14ac:dyDescent="0.25">
      <c r="B9046"/>
      <c r="C9046"/>
      <c r="D9046"/>
      <c r="E9046"/>
    </row>
    <row r="9047" spans="2:5" x14ac:dyDescent="0.25">
      <c r="B9047"/>
      <c r="C9047"/>
      <c r="D9047"/>
      <c r="E9047"/>
    </row>
    <row r="9048" spans="2:5" x14ac:dyDescent="0.25">
      <c r="B9048"/>
      <c r="C9048"/>
      <c r="D9048"/>
      <c r="E9048"/>
    </row>
    <row r="9049" spans="2:5" x14ac:dyDescent="0.25">
      <c r="B9049"/>
      <c r="C9049"/>
      <c r="D9049"/>
      <c r="E9049"/>
    </row>
    <row r="9050" spans="2:5" x14ac:dyDescent="0.25">
      <c r="B9050"/>
      <c r="C9050"/>
      <c r="D9050"/>
      <c r="E9050"/>
    </row>
    <row r="9051" spans="2:5" x14ac:dyDescent="0.25">
      <c r="B9051"/>
      <c r="C9051"/>
      <c r="D9051"/>
      <c r="E9051"/>
    </row>
    <row r="9052" spans="2:5" x14ac:dyDescent="0.25">
      <c r="B9052"/>
      <c r="C9052"/>
      <c r="D9052"/>
      <c r="E9052"/>
    </row>
    <row r="9053" spans="2:5" x14ac:dyDescent="0.25">
      <c r="B9053"/>
      <c r="C9053"/>
      <c r="D9053"/>
      <c r="E9053"/>
    </row>
    <row r="9054" spans="2:5" x14ac:dyDescent="0.25">
      <c r="B9054"/>
      <c r="C9054"/>
      <c r="D9054"/>
      <c r="E9054"/>
    </row>
    <row r="9055" spans="2:5" x14ac:dyDescent="0.25">
      <c r="B9055"/>
      <c r="C9055"/>
      <c r="D9055"/>
      <c r="E9055"/>
    </row>
    <row r="9056" spans="2:5" x14ac:dyDescent="0.25">
      <c r="B9056"/>
      <c r="C9056"/>
      <c r="D9056"/>
      <c r="E9056"/>
    </row>
    <row r="9057" spans="2:5" x14ac:dyDescent="0.25">
      <c r="B9057"/>
      <c r="C9057"/>
      <c r="D9057"/>
      <c r="E9057"/>
    </row>
    <row r="9058" spans="2:5" x14ac:dyDescent="0.25">
      <c r="B9058"/>
      <c r="C9058"/>
      <c r="D9058"/>
      <c r="E9058"/>
    </row>
    <row r="9059" spans="2:5" x14ac:dyDescent="0.25">
      <c r="B9059"/>
      <c r="C9059"/>
      <c r="D9059"/>
      <c r="E9059"/>
    </row>
    <row r="9060" spans="2:5" x14ac:dyDescent="0.25">
      <c r="B9060"/>
      <c r="C9060"/>
      <c r="D9060"/>
      <c r="E9060"/>
    </row>
    <row r="9061" spans="2:5" x14ac:dyDescent="0.25">
      <c r="B9061"/>
      <c r="C9061"/>
      <c r="D9061"/>
      <c r="E9061"/>
    </row>
    <row r="9062" spans="2:5" x14ac:dyDescent="0.25">
      <c r="B9062"/>
      <c r="C9062"/>
      <c r="D9062"/>
      <c r="E9062"/>
    </row>
    <row r="9063" spans="2:5" x14ac:dyDescent="0.25">
      <c r="B9063"/>
      <c r="C9063"/>
      <c r="D9063"/>
      <c r="E9063"/>
    </row>
    <row r="9064" spans="2:5" x14ac:dyDescent="0.25">
      <c r="B9064"/>
      <c r="C9064"/>
      <c r="D9064"/>
      <c r="E9064"/>
    </row>
    <row r="9065" spans="2:5" x14ac:dyDescent="0.25">
      <c r="B9065"/>
      <c r="C9065"/>
      <c r="D9065"/>
      <c r="E9065"/>
    </row>
    <row r="9066" spans="2:5" x14ac:dyDescent="0.25">
      <c r="B9066"/>
      <c r="C9066"/>
      <c r="D9066"/>
      <c r="E9066"/>
    </row>
    <row r="9067" spans="2:5" x14ac:dyDescent="0.25">
      <c r="B9067"/>
      <c r="C9067"/>
      <c r="D9067"/>
      <c r="E9067"/>
    </row>
    <row r="9068" spans="2:5" x14ac:dyDescent="0.25">
      <c r="B9068"/>
      <c r="C9068"/>
      <c r="D9068"/>
      <c r="E9068"/>
    </row>
    <row r="9069" spans="2:5" x14ac:dyDescent="0.25">
      <c r="B9069"/>
      <c r="C9069"/>
      <c r="D9069"/>
      <c r="E9069"/>
    </row>
    <row r="9070" spans="2:5" x14ac:dyDescent="0.25">
      <c r="B9070"/>
      <c r="C9070"/>
      <c r="D9070"/>
      <c r="E9070"/>
    </row>
    <row r="9071" spans="2:5" x14ac:dyDescent="0.25">
      <c r="B9071"/>
      <c r="C9071"/>
      <c r="D9071"/>
      <c r="E9071"/>
    </row>
    <row r="9072" spans="2:5" x14ac:dyDescent="0.25">
      <c r="B9072"/>
      <c r="C9072"/>
      <c r="D9072"/>
      <c r="E9072"/>
    </row>
    <row r="9073" spans="2:5" x14ac:dyDescent="0.25">
      <c r="B9073"/>
      <c r="C9073"/>
      <c r="D9073"/>
      <c r="E9073"/>
    </row>
    <row r="9074" spans="2:5" x14ac:dyDescent="0.25">
      <c r="B9074"/>
      <c r="C9074"/>
      <c r="D9074"/>
      <c r="E9074"/>
    </row>
    <row r="9075" spans="2:5" x14ac:dyDescent="0.25">
      <c r="B9075"/>
      <c r="C9075"/>
      <c r="D9075"/>
      <c r="E9075"/>
    </row>
    <row r="9076" spans="2:5" x14ac:dyDescent="0.25">
      <c r="B9076"/>
      <c r="C9076"/>
      <c r="D9076"/>
      <c r="E9076"/>
    </row>
    <row r="9077" spans="2:5" x14ac:dyDescent="0.25">
      <c r="B9077"/>
      <c r="C9077"/>
      <c r="D9077"/>
      <c r="E9077"/>
    </row>
    <row r="9078" spans="2:5" x14ac:dyDescent="0.25">
      <c r="B9078"/>
      <c r="C9078"/>
      <c r="D9078"/>
      <c r="E9078"/>
    </row>
    <row r="9079" spans="2:5" x14ac:dyDescent="0.25">
      <c r="B9079"/>
      <c r="C9079"/>
      <c r="D9079"/>
      <c r="E9079"/>
    </row>
    <row r="9080" spans="2:5" x14ac:dyDescent="0.25">
      <c r="B9080"/>
      <c r="C9080"/>
      <c r="D9080"/>
      <c r="E9080"/>
    </row>
    <row r="9081" spans="2:5" x14ac:dyDescent="0.25">
      <c r="B9081"/>
      <c r="C9081"/>
      <c r="D9081"/>
      <c r="E9081"/>
    </row>
    <row r="9082" spans="2:5" x14ac:dyDescent="0.25">
      <c r="B9082"/>
      <c r="C9082"/>
      <c r="D9082"/>
      <c r="E9082"/>
    </row>
    <row r="9083" spans="2:5" x14ac:dyDescent="0.25">
      <c r="B9083"/>
      <c r="C9083"/>
      <c r="D9083"/>
      <c r="E9083"/>
    </row>
    <row r="9084" spans="2:5" x14ac:dyDescent="0.25">
      <c r="B9084"/>
      <c r="C9084"/>
      <c r="D9084"/>
      <c r="E9084"/>
    </row>
    <row r="9085" spans="2:5" x14ac:dyDescent="0.25">
      <c r="B9085"/>
      <c r="C9085"/>
      <c r="D9085"/>
      <c r="E9085"/>
    </row>
    <row r="9086" spans="2:5" x14ac:dyDescent="0.25">
      <c r="B9086"/>
      <c r="C9086"/>
      <c r="D9086"/>
      <c r="E9086"/>
    </row>
    <row r="9087" spans="2:5" x14ac:dyDescent="0.25">
      <c r="B9087"/>
      <c r="C9087"/>
      <c r="D9087"/>
      <c r="E9087"/>
    </row>
    <row r="9088" spans="2:5" x14ac:dyDescent="0.25">
      <c r="B9088"/>
      <c r="C9088"/>
      <c r="D9088"/>
      <c r="E9088"/>
    </row>
    <row r="9089" spans="2:5" x14ac:dyDescent="0.25">
      <c r="B9089"/>
      <c r="C9089"/>
      <c r="D9089"/>
      <c r="E9089"/>
    </row>
    <row r="9090" spans="2:5" x14ac:dyDescent="0.25">
      <c r="B9090"/>
      <c r="C9090"/>
      <c r="D9090"/>
      <c r="E9090"/>
    </row>
    <row r="9091" spans="2:5" x14ac:dyDescent="0.25">
      <c r="B9091"/>
      <c r="C9091"/>
      <c r="D9091"/>
      <c r="E9091"/>
    </row>
    <row r="9092" spans="2:5" x14ac:dyDescent="0.25">
      <c r="B9092"/>
      <c r="C9092"/>
      <c r="D9092"/>
      <c r="E9092"/>
    </row>
    <row r="9093" spans="2:5" x14ac:dyDescent="0.25">
      <c r="B9093"/>
      <c r="C9093"/>
      <c r="D9093"/>
      <c r="E9093"/>
    </row>
    <row r="9094" spans="2:5" x14ac:dyDescent="0.25">
      <c r="B9094"/>
      <c r="C9094"/>
      <c r="D9094"/>
      <c r="E9094"/>
    </row>
    <row r="9095" spans="2:5" x14ac:dyDescent="0.25">
      <c r="B9095"/>
      <c r="C9095"/>
      <c r="D9095"/>
      <c r="E9095"/>
    </row>
    <row r="9096" spans="2:5" x14ac:dyDescent="0.25">
      <c r="B9096"/>
      <c r="C9096"/>
      <c r="D9096"/>
      <c r="E9096"/>
    </row>
    <row r="9097" spans="2:5" x14ac:dyDescent="0.25">
      <c r="B9097"/>
      <c r="C9097"/>
      <c r="D9097"/>
      <c r="E9097"/>
    </row>
    <row r="9098" spans="2:5" x14ac:dyDescent="0.25">
      <c r="B9098"/>
      <c r="C9098"/>
      <c r="D9098"/>
      <c r="E9098"/>
    </row>
    <row r="9099" spans="2:5" x14ac:dyDescent="0.25">
      <c r="B9099"/>
      <c r="C9099"/>
      <c r="D9099"/>
      <c r="E9099"/>
    </row>
    <row r="9100" spans="2:5" x14ac:dyDescent="0.25">
      <c r="B9100"/>
      <c r="C9100"/>
      <c r="D9100"/>
      <c r="E9100"/>
    </row>
    <row r="9101" spans="2:5" x14ac:dyDescent="0.25">
      <c r="B9101"/>
      <c r="C9101"/>
      <c r="D9101"/>
      <c r="E9101"/>
    </row>
    <row r="9102" spans="2:5" x14ac:dyDescent="0.25">
      <c r="B9102"/>
      <c r="C9102"/>
      <c r="D9102"/>
      <c r="E9102"/>
    </row>
    <row r="9103" spans="2:5" x14ac:dyDescent="0.25">
      <c r="B9103"/>
      <c r="C9103"/>
      <c r="D9103"/>
      <c r="E9103"/>
    </row>
    <row r="9104" spans="2:5" x14ac:dyDescent="0.25">
      <c r="B9104"/>
      <c r="C9104"/>
      <c r="D9104"/>
      <c r="E9104"/>
    </row>
    <row r="9105" spans="2:5" x14ac:dyDescent="0.25">
      <c r="B9105"/>
      <c r="C9105"/>
      <c r="D9105"/>
      <c r="E9105"/>
    </row>
    <row r="9106" spans="2:5" x14ac:dyDescent="0.25">
      <c r="B9106"/>
      <c r="C9106"/>
      <c r="D9106"/>
      <c r="E9106"/>
    </row>
    <row r="9107" spans="2:5" x14ac:dyDescent="0.25">
      <c r="B9107"/>
      <c r="C9107"/>
      <c r="D9107"/>
      <c r="E9107"/>
    </row>
    <row r="9108" spans="2:5" x14ac:dyDescent="0.25">
      <c r="B9108"/>
      <c r="C9108"/>
      <c r="D9108"/>
      <c r="E9108"/>
    </row>
    <row r="9109" spans="2:5" x14ac:dyDescent="0.25">
      <c r="B9109"/>
      <c r="C9109"/>
      <c r="D9109"/>
      <c r="E9109"/>
    </row>
    <row r="9110" spans="2:5" x14ac:dyDescent="0.25">
      <c r="B9110"/>
      <c r="C9110"/>
      <c r="D9110"/>
      <c r="E9110"/>
    </row>
    <row r="9111" spans="2:5" x14ac:dyDescent="0.25">
      <c r="B9111"/>
      <c r="C9111"/>
      <c r="D9111"/>
      <c r="E9111"/>
    </row>
    <row r="9112" spans="2:5" x14ac:dyDescent="0.25">
      <c r="B9112"/>
      <c r="C9112"/>
      <c r="D9112"/>
      <c r="E9112"/>
    </row>
    <row r="9113" spans="2:5" x14ac:dyDescent="0.25">
      <c r="B9113"/>
      <c r="C9113"/>
      <c r="D9113"/>
      <c r="E9113"/>
    </row>
    <row r="9114" spans="2:5" x14ac:dyDescent="0.25">
      <c r="B9114"/>
      <c r="C9114"/>
      <c r="D9114"/>
      <c r="E9114"/>
    </row>
    <row r="9115" spans="2:5" x14ac:dyDescent="0.25">
      <c r="B9115"/>
      <c r="C9115"/>
      <c r="D9115"/>
      <c r="E9115"/>
    </row>
    <row r="9116" spans="2:5" x14ac:dyDescent="0.25">
      <c r="B9116"/>
      <c r="C9116"/>
      <c r="D9116"/>
      <c r="E9116"/>
    </row>
    <row r="9117" spans="2:5" x14ac:dyDescent="0.25">
      <c r="B9117"/>
      <c r="C9117"/>
      <c r="D9117"/>
      <c r="E9117"/>
    </row>
    <row r="9118" spans="2:5" x14ac:dyDescent="0.25">
      <c r="B9118"/>
      <c r="C9118"/>
      <c r="D9118"/>
      <c r="E9118"/>
    </row>
    <row r="9119" spans="2:5" x14ac:dyDescent="0.25">
      <c r="B9119"/>
      <c r="C9119"/>
      <c r="D9119"/>
      <c r="E9119"/>
    </row>
    <row r="9120" spans="2:5" x14ac:dyDescent="0.25">
      <c r="B9120"/>
      <c r="C9120"/>
      <c r="D9120"/>
      <c r="E9120"/>
    </row>
    <row r="9121" spans="2:5" x14ac:dyDescent="0.25">
      <c r="B9121"/>
      <c r="C9121"/>
      <c r="D9121"/>
      <c r="E9121"/>
    </row>
    <row r="9122" spans="2:5" x14ac:dyDescent="0.25">
      <c r="B9122"/>
      <c r="C9122"/>
      <c r="D9122"/>
      <c r="E9122"/>
    </row>
    <row r="9123" spans="2:5" x14ac:dyDescent="0.25">
      <c r="B9123"/>
      <c r="C9123"/>
      <c r="D9123"/>
      <c r="E9123"/>
    </row>
    <row r="9124" spans="2:5" x14ac:dyDescent="0.25">
      <c r="B9124"/>
      <c r="C9124"/>
      <c r="D9124"/>
      <c r="E9124"/>
    </row>
    <row r="9125" spans="2:5" x14ac:dyDescent="0.25">
      <c r="B9125"/>
      <c r="C9125"/>
      <c r="D9125"/>
      <c r="E9125"/>
    </row>
    <row r="9126" spans="2:5" x14ac:dyDescent="0.25">
      <c r="B9126"/>
      <c r="C9126"/>
      <c r="D9126"/>
      <c r="E9126"/>
    </row>
    <row r="9127" spans="2:5" x14ac:dyDescent="0.25">
      <c r="B9127"/>
      <c r="C9127"/>
      <c r="D9127"/>
      <c r="E9127"/>
    </row>
    <row r="9128" spans="2:5" x14ac:dyDescent="0.25">
      <c r="B9128"/>
      <c r="C9128"/>
      <c r="D9128"/>
      <c r="E9128"/>
    </row>
    <row r="9129" spans="2:5" x14ac:dyDescent="0.25">
      <c r="B9129"/>
      <c r="C9129"/>
      <c r="D9129"/>
      <c r="E9129"/>
    </row>
    <row r="9130" spans="2:5" x14ac:dyDescent="0.25">
      <c r="B9130"/>
      <c r="C9130"/>
      <c r="D9130"/>
      <c r="E9130"/>
    </row>
    <row r="9131" spans="2:5" x14ac:dyDescent="0.25">
      <c r="B9131"/>
      <c r="C9131"/>
      <c r="D9131"/>
      <c r="E9131"/>
    </row>
    <row r="9132" spans="2:5" x14ac:dyDescent="0.25">
      <c r="B9132"/>
      <c r="C9132"/>
      <c r="D9132"/>
      <c r="E9132"/>
    </row>
    <row r="9133" spans="2:5" x14ac:dyDescent="0.25">
      <c r="B9133"/>
      <c r="C9133"/>
      <c r="D9133"/>
      <c r="E9133"/>
    </row>
    <row r="9134" spans="2:5" x14ac:dyDescent="0.25">
      <c r="B9134"/>
      <c r="C9134"/>
      <c r="D9134"/>
      <c r="E9134"/>
    </row>
    <row r="9135" spans="2:5" x14ac:dyDescent="0.25">
      <c r="B9135"/>
      <c r="C9135"/>
      <c r="D9135"/>
      <c r="E9135"/>
    </row>
    <row r="9136" spans="2:5" x14ac:dyDescent="0.25">
      <c r="B9136"/>
      <c r="C9136"/>
      <c r="D9136"/>
      <c r="E9136"/>
    </row>
    <row r="9137" spans="2:5" x14ac:dyDescent="0.25">
      <c r="B9137"/>
      <c r="C9137"/>
      <c r="D9137"/>
      <c r="E9137"/>
    </row>
    <row r="9138" spans="2:5" x14ac:dyDescent="0.25">
      <c r="B9138"/>
      <c r="C9138"/>
      <c r="D9138"/>
      <c r="E9138"/>
    </row>
    <row r="9139" spans="2:5" x14ac:dyDescent="0.25">
      <c r="B9139"/>
      <c r="C9139"/>
      <c r="D9139"/>
      <c r="E9139"/>
    </row>
    <row r="9140" spans="2:5" x14ac:dyDescent="0.25">
      <c r="B9140"/>
      <c r="C9140"/>
      <c r="D9140"/>
      <c r="E9140"/>
    </row>
    <row r="9141" spans="2:5" x14ac:dyDescent="0.25">
      <c r="B9141"/>
      <c r="C9141"/>
      <c r="D9141"/>
      <c r="E9141"/>
    </row>
    <row r="9142" spans="2:5" x14ac:dyDescent="0.25">
      <c r="B9142"/>
      <c r="C9142"/>
      <c r="D9142"/>
      <c r="E9142"/>
    </row>
    <row r="9143" spans="2:5" x14ac:dyDescent="0.25">
      <c r="B9143"/>
      <c r="C9143"/>
      <c r="D9143"/>
      <c r="E9143"/>
    </row>
    <row r="9144" spans="2:5" x14ac:dyDescent="0.25">
      <c r="B9144"/>
      <c r="C9144"/>
      <c r="D9144"/>
      <c r="E9144"/>
    </row>
    <row r="9145" spans="2:5" x14ac:dyDescent="0.25">
      <c r="B9145"/>
      <c r="C9145"/>
      <c r="D9145"/>
      <c r="E9145"/>
    </row>
    <row r="9146" spans="2:5" x14ac:dyDescent="0.25">
      <c r="B9146"/>
      <c r="C9146"/>
      <c r="D9146"/>
      <c r="E9146"/>
    </row>
    <row r="9147" spans="2:5" x14ac:dyDescent="0.25">
      <c r="B9147"/>
      <c r="C9147"/>
      <c r="D9147"/>
      <c r="E9147"/>
    </row>
    <row r="9148" spans="2:5" x14ac:dyDescent="0.25">
      <c r="B9148"/>
      <c r="C9148"/>
      <c r="D9148"/>
      <c r="E9148"/>
    </row>
    <row r="9149" spans="2:5" x14ac:dyDescent="0.25">
      <c r="B9149"/>
      <c r="C9149"/>
      <c r="D9149"/>
      <c r="E9149"/>
    </row>
    <row r="9150" spans="2:5" x14ac:dyDescent="0.25">
      <c r="B9150"/>
      <c r="C9150"/>
      <c r="D9150"/>
      <c r="E9150"/>
    </row>
    <row r="9151" spans="2:5" x14ac:dyDescent="0.25">
      <c r="B9151"/>
      <c r="C9151"/>
      <c r="D9151"/>
      <c r="E9151"/>
    </row>
    <row r="9152" spans="2:5" x14ac:dyDescent="0.25">
      <c r="B9152"/>
      <c r="C9152"/>
      <c r="D9152"/>
      <c r="E9152"/>
    </row>
    <row r="9153" spans="2:5" x14ac:dyDescent="0.25">
      <c r="B9153"/>
      <c r="C9153"/>
      <c r="D9153"/>
      <c r="E9153"/>
    </row>
    <row r="9154" spans="2:5" x14ac:dyDescent="0.25">
      <c r="B9154"/>
      <c r="C9154"/>
      <c r="D9154"/>
      <c r="E9154"/>
    </row>
    <row r="9155" spans="2:5" x14ac:dyDescent="0.25">
      <c r="B9155"/>
      <c r="C9155"/>
      <c r="D9155"/>
      <c r="E9155"/>
    </row>
    <row r="9156" spans="2:5" x14ac:dyDescent="0.25">
      <c r="B9156"/>
      <c r="C9156"/>
      <c r="D9156"/>
      <c r="E9156"/>
    </row>
    <row r="9157" spans="2:5" x14ac:dyDescent="0.25">
      <c r="B9157"/>
      <c r="C9157"/>
      <c r="D9157"/>
      <c r="E9157"/>
    </row>
    <row r="9158" spans="2:5" x14ac:dyDescent="0.25">
      <c r="B9158"/>
      <c r="C9158"/>
      <c r="D9158"/>
      <c r="E9158"/>
    </row>
    <row r="9159" spans="2:5" x14ac:dyDescent="0.25">
      <c r="B9159"/>
      <c r="C9159"/>
      <c r="D9159"/>
      <c r="E9159"/>
    </row>
    <row r="9160" spans="2:5" x14ac:dyDescent="0.25">
      <c r="B9160"/>
      <c r="C9160"/>
      <c r="D9160"/>
      <c r="E9160"/>
    </row>
    <row r="9161" spans="2:5" x14ac:dyDescent="0.25">
      <c r="B9161"/>
      <c r="C9161"/>
      <c r="D9161"/>
      <c r="E9161"/>
    </row>
    <row r="9162" spans="2:5" x14ac:dyDescent="0.25">
      <c r="B9162"/>
      <c r="C9162"/>
      <c r="D9162"/>
      <c r="E9162"/>
    </row>
    <row r="9163" spans="2:5" x14ac:dyDescent="0.25">
      <c r="B9163"/>
      <c r="C9163"/>
      <c r="D9163"/>
      <c r="E9163"/>
    </row>
    <row r="9164" spans="2:5" x14ac:dyDescent="0.25">
      <c r="B9164"/>
      <c r="C9164"/>
      <c r="D9164"/>
      <c r="E9164"/>
    </row>
    <row r="9165" spans="2:5" x14ac:dyDescent="0.25">
      <c r="B9165"/>
      <c r="C9165"/>
      <c r="D9165"/>
      <c r="E9165"/>
    </row>
    <row r="9166" spans="2:5" x14ac:dyDescent="0.25">
      <c r="B9166"/>
      <c r="C9166"/>
      <c r="D9166"/>
      <c r="E9166"/>
    </row>
    <row r="9167" spans="2:5" x14ac:dyDescent="0.25">
      <c r="B9167"/>
      <c r="C9167"/>
      <c r="D9167"/>
      <c r="E9167"/>
    </row>
    <row r="9168" spans="2:5" x14ac:dyDescent="0.25">
      <c r="B9168"/>
      <c r="C9168"/>
      <c r="D9168"/>
      <c r="E9168"/>
    </row>
    <row r="9169" spans="2:5" x14ac:dyDescent="0.25">
      <c r="B9169"/>
      <c r="C9169"/>
      <c r="D9169"/>
      <c r="E9169"/>
    </row>
    <row r="9170" spans="2:5" x14ac:dyDescent="0.25">
      <c r="B9170"/>
      <c r="C9170"/>
      <c r="D9170"/>
      <c r="E9170"/>
    </row>
    <row r="9171" spans="2:5" x14ac:dyDescent="0.25">
      <c r="B9171"/>
      <c r="C9171"/>
      <c r="D9171"/>
      <c r="E9171"/>
    </row>
    <row r="9172" spans="2:5" x14ac:dyDescent="0.25">
      <c r="B9172"/>
      <c r="C9172"/>
      <c r="D9172"/>
      <c r="E9172"/>
    </row>
    <row r="9173" spans="2:5" x14ac:dyDescent="0.25">
      <c r="B9173"/>
      <c r="C9173"/>
      <c r="D9173"/>
      <c r="E9173"/>
    </row>
    <row r="9174" spans="2:5" x14ac:dyDescent="0.25">
      <c r="B9174"/>
      <c r="C9174"/>
      <c r="D9174"/>
      <c r="E9174"/>
    </row>
    <row r="9175" spans="2:5" x14ac:dyDescent="0.25">
      <c r="B9175"/>
      <c r="C9175"/>
      <c r="D9175"/>
      <c r="E9175"/>
    </row>
    <row r="9176" spans="2:5" x14ac:dyDescent="0.25">
      <c r="B9176"/>
      <c r="C9176"/>
      <c r="D9176"/>
      <c r="E9176"/>
    </row>
    <row r="9177" spans="2:5" x14ac:dyDescent="0.25">
      <c r="B9177"/>
      <c r="C9177"/>
      <c r="D9177"/>
      <c r="E9177"/>
    </row>
    <row r="9178" spans="2:5" x14ac:dyDescent="0.25">
      <c r="B9178"/>
      <c r="C9178"/>
      <c r="D9178"/>
      <c r="E9178"/>
    </row>
    <row r="9179" spans="2:5" x14ac:dyDescent="0.25">
      <c r="B9179"/>
      <c r="C9179"/>
      <c r="D9179"/>
      <c r="E9179"/>
    </row>
    <row r="9180" spans="2:5" x14ac:dyDescent="0.25">
      <c r="B9180"/>
      <c r="C9180"/>
      <c r="D9180"/>
      <c r="E9180"/>
    </row>
    <row r="9181" spans="2:5" x14ac:dyDescent="0.25">
      <c r="B9181"/>
      <c r="C9181"/>
      <c r="D9181"/>
      <c r="E9181"/>
    </row>
    <row r="9182" spans="2:5" x14ac:dyDescent="0.25">
      <c r="B9182"/>
      <c r="C9182"/>
      <c r="D9182"/>
      <c r="E9182"/>
    </row>
    <row r="9183" spans="2:5" x14ac:dyDescent="0.25">
      <c r="B9183"/>
      <c r="C9183"/>
      <c r="D9183"/>
      <c r="E9183"/>
    </row>
    <row r="9184" spans="2:5" x14ac:dyDescent="0.25">
      <c r="B9184"/>
      <c r="C9184"/>
      <c r="D9184"/>
      <c r="E9184"/>
    </row>
    <row r="9185" spans="2:5" x14ac:dyDescent="0.25">
      <c r="B9185"/>
      <c r="C9185"/>
      <c r="D9185"/>
      <c r="E9185"/>
    </row>
    <row r="9186" spans="2:5" x14ac:dyDescent="0.25">
      <c r="B9186"/>
      <c r="C9186"/>
      <c r="D9186"/>
      <c r="E9186"/>
    </row>
    <row r="9187" spans="2:5" x14ac:dyDescent="0.25">
      <c r="B9187"/>
      <c r="C9187"/>
      <c r="D9187"/>
      <c r="E9187"/>
    </row>
    <row r="9188" spans="2:5" x14ac:dyDescent="0.25">
      <c r="B9188"/>
      <c r="C9188"/>
      <c r="D9188"/>
      <c r="E9188"/>
    </row>
    <row r="9189" spans="2:5" x14ac:dyDescent="0.25">
      <c r="B9189"/>
      <c r="C9189"/>
      <c r="D9189"/>
      <c r="E9189"/>
    </row>
    <row r="9190" spans="2:5" x14ac:dyDescent="0.25">
      <c r="B9190"/>
      <c r="C9190"/>
      <c r="D9190"/>
      <c r="E9190"/>
    </row>
    <row r="9191" spans="2:5" x14ac:dyDescent="0.25">
      <c r="B9191"/>
      <c r="C9191"/>
      <c r="D9191"/>
      <c r="E9191"/>
    </row>
    <row r="9192" spans="2:5" x14ac:dyDescent="0.25">
      <c r="B9192"/>
      <c r="C9192"/>
      <c r="D9192"/>
      <c r="E9192"/>
    </row>
    <row r="9193" spans="2:5" x14ac:dyDescent="0.25">
      <c r="B9193"/>
      <c r="C9193"/>
      <c r="D9193"/>
      <c r="E9193"/>
    </row>
    <row r="9194" spans="2:5" x14ac:dyDescent="0.25">
      <c r="B9194"/>
      <c r="C9194"/>
      <c r="D9194"/>
      <c r="E9194"/>
    </row>
    <row r="9195" spans="2:5" x14ac:dyDescent="0.25">
      <c r="B9195"/>
      <c r="C9195"/>
      <c r="D9195"/>
      <c r="E9195"/>
    </row>
    <row r="9196" spans="2:5" x14ac:dyDescent="0.25">
      <c r="B9196"/>
      <c r="C9196"/>
      <c r="D9196"/>
      <c r="E9196"/>
    </row>
    <row r="9197" spans="2:5" x14ac:dyDescent="0.25">
      <c r="B9197"/>
      <c r="C9197"/>
      <c r="D9197"/>
      <c r="E9197"/>
    </row>
    <row r="9198" spans="2:5" x14ac:dyDescent="0.25">
      <c r="B9198"/>
      <c r="C9198"/>
      <c r="D9198"/>
      <c r="E9198"/>
    </row>
    <row r="9199" spans="2:5" x14ac:dyDescent="0.25">
      <c r="B9199"/>
      <c r="C9199"/>
      <c r="D9199"/>
      <c r="E9199"/>
    </row>
    <row r="9200" spans="2:5" x14ac:dyDescent="0.25">
      <c r="B9200"/>
      <c r="C9200"/>
      <c r="D9200"/>
      <c r="E9200"/>
    </row>
    <row r="9201" spans="2:5" x14ac:dyDescent="0.25">
      <c r="B9201"/>
      <c r="C9201"/>
      <c r="D9201"/>
      <c r="E9201"/>
    </row>
    <row r="9202" spans="2:5" x14ac:dyDescent="0.25">
      <c r="B9202"/>
      <c r="C9202"/>
      <c r="D9202"/>
      <c r="E9202"/>
    </row>
    <row r="9203" spans="2:5" x14ac:dyDescent="0.25">
      <c r="B9203"/>
      <c r="C9203"/>
      <c r="D9203"/>
      <c r="E9203"/>
    </row>
    <row r="9204" spans="2:5" x14ac:dyDescent="0.25">
      <c r="B9204"/>
      <c r="C9204"/>
      <c r="D9204"/>
      <c r="E9204"/>
    </row>
    <row r="9205" spans="2:5" x14ac:dyDescent="0.25">
      <c r="B9205"/>
      <c r="C9205"/>
      <c r="D9205"/>
      <c r="E9205"/>
    </row>
    <row r="9206" spans="2:5" x14ac:dyDescent="0.25">
      <c r="B9206"/>
      <c r="C9206"/>
      <c r="D9206"/>
      <c r="E9206"/>
    </row>
    <row r="9207" spans="2:5" x14ac:dyDescent="0.25">
      <c r="B9207"/>
      <c r="C9207"/>
      <c r="D9207"/>
      <c r="E9207"/>
    </row>
    <row r="9208" spans="2:5" x14ac:dyDescent="0.25">
      <c r="B9208"/>
      <c r="C9208"/>
      <c r="D9208"/>
      <c r="E9208"/>
    </row>
    <row r="9209" spans="2:5" x14ac:dyDescent="0.25">
      <c r="B9209"/>
      <c r="C9209"/>
      <c r="D9209"/>
      <c r="E9209"/>
    </row>
    <row r="9210" spans="2:5" x14ac:dyDescent="0.25">
      <c r="B9210"/>
      <c r="C9210"/>
      <c r="D9210"/>
      <c r="E9210"/>
    </row>
    <row r="9211" spans="2:5" x14ac:dyDescent="0.25">
      <c r="B9211"/>
      <c r="C9211"/>
      <c r="D9211"/>
      <c r="E9211"/>
    </row>
    <row r="9212" spans="2:5" x14ac:dyDescent="0.25">
      <c r="B9212"/>
      <c r="C9212"/>
      <c r="D9212"/>
      <c r="E9212"/>
    </row>
    <row r="9213" spans="2:5" x14ac:dyDescent="0.25">
      <c r="B9213"/>
      <c r="C9213"/>
      <c r="D9213"/>
      <c r="E9213"/>
    </row>
    <row r="9214" spans="2:5" x14ac:dyDescent="0.25">
      <c r="B9214"/>
      <c r="C9214"/>
      <c r="D9214"/>
      <c r="E9214"/>
    </row>
    <row r="9215" spans="2:5" x14ac:dyDescent="0.25">
      <c r="B9215"/>
      <c r="C9215"/>
      <c r="D9215"/>
      <c r="E9215"/>
    </row>
    <row r="9216" spans="2:5" x14ac:dyDescent="0.25">
      <c r="B9216"/>
      <c r="C9216"/>
      <c r="D9216"/>
      <c r="E9216"/>
    </row>
    <row r="9217" spans="2:5" x14ac:dyDescent="0.25">
      <c r="B9217"/>
      <c r="C9217"/>
      <c r="D9217"/>
      <c r="E9217"/>
    </row>
    <row r="9218" spans="2:5" x14ac:dyDescent="0.25">
      <c r="B9218"/>
      <c r="C9218"/>
      <c r="D9218"/>
      <c r="E9218"/>
    </row>
    <row r="9219" spans="2:5" x14ac:dyDescent="0.25">
      <c r="B9219"/>
      <c r="C9219"/>
      <c r="D9219"/>
      <c r="E9219"/>
    </row>
    <row r="9220" spans="2:5" x14ac:dyDescent="0.25">
      <c r="B9220"/>
      <c r="C9220"/>
      <c r="D9220"/>
      <c r="E9220"/>
    </row>
    <row r="9221" spans="2:5" x14ac:dyDescent="0.25">
      <c r="B9221"/>
      <c r="C9221"/>
      <c r="D9221"/>
      <c r="E9221"/>
    </row>
    <row r="9222" spans="2:5" x14ac:dyDescent="0.25">
      <c r="B9222"/>
      <c r="C9222"/>
      <c r="D9222"/>
      <c r="E9222"/>
    </row>
    <row r="9223" spans="2:5" x14ac:dyDescent="0.25">
      <c r="B9223"/>
      <c r="C9223"/>
      <c r="D9223"/>
      <c r="E9223"/>
    </row>
    <row r="9224" spans="2:5" x14ac:dyDescent="0.25">
      <c r="B9224"/>
      <c r="C9224"/>
      <c r="D9224"/>
      <c r="E9224"/>
    </row>
    <row r="9225" spans="2:5" x14ac:dyDescent="0.25">
      <c r="B9225"/>
      <c r="C9225"/>
      <c r="D9225"/>
      <c r="E9225"/>
    </row>
    <row r="9226" spans="2:5" x14ac:dyDescent="0.25">
      <c r="B9226"/>
      <c r="C9226"/>
      <c r="D9226"/>
      <c r="E9226"/>
    </row>
    <row r="9227" spans="2:5" x14ac:dyDescent="0.25">
      <c r="B9227"/>
      <c r="C9227"/>
      <c r="D9227"/>
      <c r="E9227"/>
    </row>
    <row r="9228" spans="2:5" x14ac:dyDescent="0.25">
      <c r="B9228"/>
      <c r="C9228"/>
      <c r="D9228"/>
      <c r="E9228"/>
    </row>
    <row r="9229" spans="2:5" x14ac:dyDescent="0.25">
      <c r="B9229"/>
      <c r="C9229"/>
      <c r="D9229"/>
      <c r="E9229"/>
    </row>
    <row r="9230" spans="2:5" x14ac:dyDescent="0.25">
      <c r="B9230"/>
      <c r="C9230"/>
      <c r="D9230"/>
      <c r="E9230"/>
    </row>
    <row r="9231" spans="2:5" x14ac:dyDescent="0.25">
      <c r="B9231"/>
      <c r="C9231"/>
      <c r="D9231"/>
      <c r="E9231"/>
    </row>
    <row r="9232" spans="2:5" x14ac:dyDescent="0.25">
      <c r="B9232"/>
      <c r="C9232"/>
      <c r="D9232"/>
      <c r="E9232"/>
    </row>
    <row r="9233" spans="2:5" x14ac:dyDescent="0.25">
      <c r="B9233"/>
      <c r="C9233"/>
      <c r="D9233"/>
      <c r="E9233"/>
    </row>
    <row r="9234" spans="2:5" x14ac:dyDescent="0.25">
      <c r="B9234"/>
      <c r="C9234"/>
      <c r="D9234"/>
      <c r="E9234"/>
    </row>
    <row r="9235" spans="2:5" x14ac:dyDescent="0.25">
      <c r="B9235"/>
      <c r="C9235"/>
      <c r="D9235"/>
      <c r="E9235"/>
    </row>
    <row r="9236" spans="2:5" x14ac:dyDescent="0.25">
      <c r="B9236"/>
      <c r="C9236"/>
      <c r="D9236"/>
      <c r="E9236"/>
    </row>
    <row r="9237" spans="2:5" x14ac:dyDescent="0.25">
      <c r="B9237"/>
      <c r="C9237"/>
      <c r="D9237"/>
      <c r="E9237"/>
    </row>
    <row r="9238" spans="2:5" x14ac:dyDescent="0.25">
      <c r="B9238"/>
      <c r="C9238"/>
      <c r="D9238"/>
      <c r="E9238"/>
    </row>
    <row r="9239" spans="2:5" x14ac:dyDescent="0.25">
      <c r="B9239"/>
      <c r="C9239"/>
      <c r="D9239"/>
      <c r="E9239"/>
    </row>
    <row r="9240" spans="2:5" x14ac:dyDescent="0.25">
      <c r="B9240"/>
      <c r="C9240"/>
      <c r="D9240"/>
      <c r="E9240"/>
    </row>
    <row r="9241" spans="2:5" x14ac:dyDescent="0.25">
      <c r="B9241"/>
      <c r="C9241"/>
      <c r="D9241"/>
      <c r="E9241"/>
    </row>
    <row r="9242" spans="2:5" x14ac:dyDescent="0.25">
      <c r="B9242"/>
      <c r="C9242"/>
      <c r="D9242"/>
      <c r="E9242"/>
    </row>
    <row r="9243" spans="2:5" x14ac:dyDescent="0.25">
      <c r="B9243"/>
      <c r="C9243"/>
      <c r="D9243"/>
      <c r="E9243"/>
    </row>
    <row r="9244" spans="2:5" x14ac:dyDescent="0.25">
      <c r="B9244"/>
      <c r="C9244"/>
      <c r="D9244"/>
      <c r="E9244"/>
    </row>
    <row r="9245" spans="2:5" x14ac:dyDescent="0.25">
      <c r="B9245"/>
      <c r="C9245"/>
      <c r="D9245"/>
      <c r="E9245"/>
    </row>
    <row r="9246" spans="2:5" x14ac:dyDescent="0.25">
      <c r="B9246"/>
      <c r="C9246"/>
      <c r="D9246"/>
      <c r="E9246"/>
    </row>
    <row r="9247" spans="2:5" x14ac:dyDescent="0.25">
      <c r="B9247"/>
      <c r="C9247"/>
      <c r="D9247"/>
      <c r="E9247"/>
    </row>
    <row r="9248" spans="2:5" x14ac:dyDescent="0.25">
      <c r="B9248"/>
      <c r="C9248"/>
      <c r="D9248"/>
      <c r="E9248"/>
    </row>
    <row r="9249" spans="2:5" x14ac:dyDescent="0.25">
      <c r="B9249"/>
      <c r="C9249"/>
      <c r="D9249"/>
      <c r="E9249"/>
    </row>
    <row r="9250" spans="2:5" x14ac:dyDescent="0.25">
      <c r="B9250"/>
      <c r="C9250"/>
      <c r="D9250"/>
      <c r="E9250"/>
    </row>
    <row r="9251" spans="2:5" x14ac:dyDescent="0.25">
      <c r="B9251"/>
      <c r="C9251"/>
      <c r="D9251"/>
      <c r="E9251"/>
    </row>
    <row r="9252" spans="2:5" x14ac:dyDescent="0.25">
      <c r="B9252"/>
      <c r="C9252"/>
      <c r="D9252"/>
      <c r="E9252"/>
    </row>
    <row r="9253" spans="2:5" x14ac:dyDescent="0.25">
      <c r="B9253"/>
      <c r="C9253"/>
      <c r="D9253"/>
      <c r="E9253"/>
    </row>
    <row r="9254" spans="2:5" x14ac:dyDescent="0.25">
      <c r="B9254"/>
      <c r="C9254"/>
      <c r="D9254"/>
      <c r="E9254"/>
    </row>
    <row r="9255" spans="2:5" x14ac:dyDescent="0.25">
      <c r="B9255"/>
      <c r="C9255"/>
      <c r="D9255"/>
      <c r="E9255"/>
    </row>
    <row r="9256" spans="2:5" x14ac:dyDescent="0.25">
      <c r="B9256"/>
      <c r="C9256"/>
      <c r="D9256"/>
      <c r="E9256"/>
    </row>
    <row r="9257" spans="2:5" x14ac:dyDescent="0.25">
      <c r="B9257"/>
      <c r="C9257"/>
      <c r="D9257"/>
      <c r="E9257"/>
    </row>
    <row r="9258" spans="2:5" x14ac:dyDescent="0.25">
      <c r="B9258"/>
      <c r="C9258"/>
      <c r="D9258"/>
      <c r="E9258"/>
    </row>
    <row r="9259" spans="2:5" x14ac:dyDescent="0.25">
      <c r="B9259"/>
      <c r="C9259"/>
      <c r="D9259"/>
      <c r="E9259"/>
    </row>
    <row r="9260" spans="2:5" x14ac:dyDescent="0.25">
      <c r="B9260"/>
      <c r="C9260"/>
      <c r="D9260"/>
      <c r="E9260"/>
    </row>
    <row r="9261" spans="2:5" x14ac:dyDescent="0.25">
      <c r="B9261"/>
      <c r="C9261"/>
      <c r="D9261"/>
      <c r="E9261"/>
    </row>
    <row r="9262" spans="2:5" x14ac:dyDescent="0.25">
      <c r="B9262"/>
      <c r="C9262"/>
      <c r="D9262"/>
      <c r="E9262"/>
    </row>
    <row r="9263" spans="2:5" x14ac:dyDescent="0.25">
      <c r="B9263"/>
      <c r="C9263"/>
      <c r="D9263"/>
      <c r="E9263"/>
    </row>
    <row r="9264" spans="2:5" x14ac:dyDescent="0.25">
      <c r="B9264"/>
      <c r="C9264"/>
      <c r="D9264"/>
      <c r="E9264"/>
    </row>
    <row r="9265" spans="2:5" x14ac:dyDescent="0.25">
      <c r="B9265"/>
      <c r="C9265"/>
      <c r="D9265"/>
      <c r="E9265"/>
    </row>
    <row r="9266" spans="2:5" x14ac:dyDescent="0.25">
      <c r="B9266"/>
      <c r="C9266"/>
      <c r="D9266"/>
      <c r="E9266"/>
    </row>
    <row r="9267" spans="2:5" x14ac:dyDescent="0.25">
      <c r="B9267"/>
      <c r="C9267"/>
      <c r="D9267"/>
      <c r="E9267"/>
    </row>
    <row r="9268" spans="2:5" x14ac:dyDescent="0.25">
      <c r="B9268"/>
      <c r="C9268"/>
      <c r="D9268"/>
      <c r="E9268"/>
    </row>
    <row r="9269" spans="2:5" x14ac:dyDescent="0.25">
      <c r="B9269"/>
      <c r="C9269"/>
      <c r="D9269"/>
      <c r="E9269"/>
    </row>
    <row r="9270" spans="2:5" x14ac:dyDescent="0.25">
      <c r="B9270"/>
      <c r="C9270"/>
      <c r="D9270"/>
      <c r="E9270"/>
    </row>
    <row r="9271" spans="2:5" x14ac:dyDescent="0.25">
      <c r="B9271"/>
      <c r="C9271"/>
      <c r="D9271"/>
      <c r="E9271"/>
    </row>
    <row r="9272" spans="2:5" x14ac:dyDescent="0.25">
      <c r="B9272"/>
      <c r="C9272"/>
      <c r="D9272"/>
      <c r="E9272"/>
    </row>
    <row r="9273" spans="2:5" x14ac:dyDescent="0.25">
      <c r="B9273"/>
      <c r="C9273"/>
      <c r="D9273"/>
      <c r="E9273"/>
    </row>
    <row r="9274" spans="2:5" x14ac:dyDescent="0.25">
      <c r="B9274"/>
      <c r="C9274"/>
      <c r="D9274"/>
      <c r="E9274"/>
    </row>
    <row r="9275" spans="2:5" x14ac:dyDescent="0.25">
      <c r="B9275"/>
      <c r="C9275"/>
      <c r="D9275"/>
      <c r="E9275"/>
    </row>
    <row r="9276" spans="2:5" x14ac:dyDescent="0.25">
      <c r="B9276"/>
      <c r="C9276"/>
      <c r="D9276"/>
      <c r="E9276"/>
    </row>
    <row r="9277" spans="2:5" x14ac:dyDescent="0.25">
      <c r="B9277"/>
      <c r="C9277"/>
      <c r="D9277"/>
      <c r="E9277"/>
    </row>
    <row r="9278" spans="2:5" x14ac:dyDescent="0.25">
      <c r="B9278"/>
      <c r="C9278"/>
      <c r="D9278"/>
      <c r="E9278"/>
    </row>
    <row r="9279" spans="2:5" x14ac:dyDescent="0.25">
      <c r="B9279"/>
      <c r="C9279"/>
      <c r="D9279"/>
      <c r="E9279"/>
    </row>
    <row r="9280" spans="2:5" x14ac:dyDescent="0.25">
      <c r="B9280"/>
      <c r="C9280"/>
      <c r="D9280"/>
      <c r="E9280"/>
    </row>
    <row r="9281" spans="2:5" x14ac:dyDescent="0.25">
      <c r="B9281"/>
      <c r="C9281"/>
      <c r="D9281"/>
      <c r="E9281"/>
    </row>
    <row r="9282" spans="2:5" x14ac:dyDescent="0.25">
      <c r="B9282"/>
      <c r="C9282"/>
      <c r="D9282"/>
      <c r="E9282"/>
    </row>
    <row r="9283" spans="2:5" x14ac:dyDescent="0.25">
      <c r="B9283"/>
      <c r="C9283"/>
      <c r="D9283"/>
      <c r="E9283"/>
    </row>
    <row r="9284" spans="2:5" x14ac:dyDescent="0.25">
      <c r="B9284"/>
      <c r="C9284"/>
      <c r="D9284"/>
      <c r="E9284"/>
    </row>
    <row r="9285" spans="2:5" x14ac:dyDescent="0.25">
      <c r="B9285"/>
      <c r="C9285"/>
      <c r="D9285"/>
      <c r="E9285"/>
    </row>
    <row r="9286" spans="2:5" x14ac:dyDescent="0.25">
      <c r="B9286"/>
      <c r="C9286"/>
      <c r="D9286"/>
      <c r="E9286"/>
    </row>
    <row r="9287" spans="2:5" x14ac:dyDescent="0.25">
      <c r="B9287"/>
      <c r="C9287"/>
      <c r="D9287"/>
      <c r="E9287"/>
    </row>
    <row r="9288" spans="2:5" x14ac:dyDescent="0.25">
      <c r="B9288"/>
      <c r="C9288"/>
      <c r="D9288"/>
      <c r="E9288"/>
    </row>
    <row r="9289" spans="2:5" x14ac:dyDescent="0.25">
      <c r="B9289"/>
      <c r="C9289"/>
      <c r="D9289"/>
      <c r="E9289"/>
    </row>
    <row r="9290" spans="2:5" x14ac:dyDescent="0.25">
      <c r="B9290"/>
      <c r="C9290"/>
      <c r="D9290"/>
      <c r="E9290"/>
    </row>
    <row r="9291" spans="2:5" x14ac:dyDescent="0.25">
      <c r="B9291"/>
      <c r="C9291"/>
      <c r="D9291"/>
      <c r="E9291"/>
    </row>
    <row r="9292" spans="2:5" x14ac:dyDescent="0.25">
      <c r="B9292"/>
      <c r="C9292"/>
      <c r="D9292"/>
      <c r="E9292"/>
    </row>
    <row r="9293" spans="2:5" x14ac:dyDescent="0.25">
      <c r="B9293"/>
      <c r="C9293"/>
      <c r="D9293"/>
      <c r="E9293"/>
    </row>
    <row r="9294" spans="2:5" x14ac:dyDescent="0.25">
      <c r="B9294"/>
      <c r="C9294"/>
      <c r="D9294"/>
      <c r="E9294"/>
    </row>
    <row r="9295" spans="2:5" x14ac:dyDescent="0.25">
      <c r="B9295"/>
      <c r="C9295"/>
      <c r="D9295"/>
      <c r="E9295"/>
    </row>
    <row r="9296" spans="2:5" x14ac:dyDescent="0.25">
      <c r="B9296"/>
      <c r="C9296"/>
      <c r="D9296"/>
      <c r="E9296"/>
    </row>
    <row r="9297" spans="2:5" x14ac:dyDescent="0.25">
      <c r="B9297"/>
      <c r="C9297"/>
      <c r="D9297"/>
      <c r="E9297"/>
    </row>
    <row r="9298" spans="2:5" x14ac:dyDescent="0.25">
      <c r="B9298"/>
      <c r="C9298"/>
      <c r="D9298"/>
      <c r="E9298"/>
    </row>
    <row r="9299" spans="2:5" x14ac:dyDescent="0.25">
      <c r="B9299"/>
      <c r="C9299"/>
      <c r="D9299"/>
      <c r="E9299"/>
    </row>
    <row r="9300" spans="2:5" x14ac:dyDescent="0.25">
      <c r="B9300"/>
      <c r="C9300"/>
      <c r="D9300"/>
      <c r="E9300"/>
    </row>
    <row r="9301" spans="2:5" x14ac:dyDescent="0.25">
      <c r="B9301"/>
      <c r="C9301"/>
      <c r="D9301"/>
      <c r="E9301"/>
    </row>
    <row r="9302" spans="2:5" x14ac:dyDescent="0.25">
      <c r="B9302"/>
      <c r="C9302"/>
      <c r="D9302"/>
      <c r="E9302"/>
    </row>
    <row r="9303" spans="2:5" x14ac:dyDescent="0.25">
      <c r="B9303"/>
      <c r="C9303"/>
      <c r="D9303"/>
      <c r="E9303"/>
    </row>
    <row r="9304" spans="2:5" x14ac:dyDescent="0.25">
      <c r="B9304"/>
      <c r="C9304"/>
      <c r="D9304"/>
      <c r="E9304"/>
    </row>
    <row r="9305" spans="2:5" x14ac:dyDescent="0.25">
      <c r="B9305"/>
      <c r="C9305"/>
      <c r="D9305"/>
      <c r="E9305"/>
    </row>
    <row r="9306" spans="2:5" x14ac:dyDescent="0.25">
      <c r="B9306"/>
      <c r="C9306"/>
      <c r="D9306"/>
      <c r="E9306"/>
    </row>
    <row r="9307" spans="2:5" x14ac:dyDescent="0.25">
      <c r="B9307"/>
      <c r="C9307"/>
      <c r="D9307"/>
      <c r="E9307"/>
    </row>
    <row r="9308" spans="2:5" x14ac:dyDescent="0.25">
      <c r="B9308"/>
      <c r="C9308"/>
      <c r="D9308"/>
      <c r="E9308"/>
    </row>
    <row r="9309" spans="2:5" x14ac:dyDescent="0.25">
      <c r="B9309"/>
      <c r="C9309"/>
      <c r="D9309"/>
      <c r="E9309"/>
    </row>
    <row r="9310" spans="2:5" x14ac:dyDescent="0.25">
      <c r="B9310"/>
      <c r="C9310"/>
      <c r="D9310"/>
      <c r="E9310"/>
    </row>
    <row r="9311" spans="2:5" x14ac:dyDescent="0.25">
      <c r="B9311"/>
      <c r="C9311"/>
      <c r="D9311"/>
      <c r="E9311"/>
    </row>
    <row r="9312" spans="2:5" x14ac:dyDescent="0.25">
      <c r="B9312"/>
      <c r="C9312"/>
      <c r="D9312"/>
      <c r="E9312"/>
    </row>
    <row r="9313" spans="2:5" x14ac:dyDescent="0.25">
      <c r="B9313"/>
      <c r="C9313"/>
      <c r="D9313"/>
      <c r="E9313"/>
    </row>
    <row r="9314" spans="2:5" x14ac:dyDescent="0.25">
      <c r="B9314"/>
      <c r="C9314"/>
      <c r="D9314"/>
      <c r="E9314"/>
    </row>
    <row r="9315" spans="2:5" x14ac:dyDescent="0.25">
      <c r="B9315"/>
      <c r="C9315"/>
      <c r="D9315"/>
      <c r="E9315"/>
    </row>
    <row r="9316" spans="2:5" x14ac:dyDescent="0.25">
      <c r="B9316"/>
      <c r="C9316"/>
      <c r="D9316"/>
      <c r="E9316"/>
    </row>
    <row r="9317" spans="2:5" x14ac:dyDescent="0.25">
      <c r="B9317"/>
      <c r="C9317"/>
      <c r="D9317"/>
      <c r="E9317"/>
    </row>
    <row r="9318" spans="2:5" x14ac:dyDescent="0.25">
      <c r="B9318"/>
      <c r="C9318"/>
      <c r="D9318"/>
      <c r="E9318"/>
    </row>
    <row r="9319" spans="2:5" x14ac:dyDescent="0.25">
      <c r="B9319"/>
      <c r="C9319"/>
      <c r="D9319"/>
      <c r="E9319"/>
    </row>
    <row r="9320" spans="2:5" x14ac:dyDescent="0.25">
      <c r="B9320"/>
      <c r="C9320"/>
      <c r="D9320"/>
      <c r="E9320"/>
    </row>
    <row r="9321" spans="2:5" x14ac:dyDescent="0.25">
      <c r="B9321"/>
      <c r="C9321"/>
      <c r="D9321"/>
      <c r="E9321"/>
    </row>
    <row r="9322" spans="2:5" x14ac:dyDescent="0.25">
      <c r="B9322"/>
      <c r="C9322"/>
      <c r="D9322"/>
      <c r="E9322"/>
    </row>
    <row r="9323" spans="2:5" x14ac:dyDescent="0.25">
      <c r="B9323"/>
      <c r="C9323"/>
      <c r="D9323"/>
      <c r="E9323"/>
    </row>
    <row r="9324" spans="2:5" x14ac:dyDescent="0.25">
      <c r="B9324"/>
      <c r="C9324"/>
      <c r="D9324"/>
      <c r="E9324"/>
    </row>
    <row r="9325" spans="2:5" x14ac:dyDescent="0.25">
      <c r="B9325"/>
      <c r="C9325"/>
      <c r="D9325"/>
      <c r="E9325"/>
    </row>
    <row r="9326" spans="2:5" x14ac:dyDescent="0.25">
      <c r="B9326"/>
      <c r="C9326"/>
      <c r="D9326"/>
      <c r="E9326"/>
    </row>
    <row r="9327" spans="2:5" x14ac:dyDescent="0.25">
      <c r="B9327"/>
      <c r="C9327"/>
      <c r="D9327"/>
      <c r="E9327"/>
    </row>
    <row r="9328" spans="2:5" x14ac:dyDescent="0.25">
      <c r="B9328"/>
      <c r="C9328"/>
      <c r="D9328"/>
      <c r="E9328"/>
    </row>
    <row r="9329" spans="2:5" x14ac:dyDescent="0.25">
      <c r="B9329"/>
      <c r="C9329"/>
      <c r="D9329"/>
      <c r="E9329"/>
    </row>
    <row r="9330" spans="2:5" x14ac:dyDescent="0.25">
      <c r="B9330"/>
      <c r="C9330"/>
      <c r="D9330"/>
      <c r="E9330"/>
    </row>
    <row r="9331" spans="2:5" x14ac:dyDescent="0.25">
      <c r="B9331"/>
      <c r="C9331"/>
      <c r="D9331"/>
      <c r="E9331"/>
    </row>
    <row r="9332" spans="2:5" x14ac:dyDescent="0.25">
      <c r="B9332"/>
      <c r="C9332"/>
      <c r="D9332"/>
      <c r="E9332"/>
    </row>
    <row r="9333" spans="2:5" x14ac:dyDescent="0.25">
      <c r="B9333"/>
      <c r="C9333"/>
      <c r="D9333"/>
      <c r="E9333"/>
    </row>
    <row r="9334" spans="2:5" x14ac:dyDescent="0.25">
      <c r="B9334"/>
      <c r="C9334"/>
      <c r="D9334"/>
      <c r="E9334"/>
    </row>
    <row r="9335" spans="2:5" x14ac:dyDescent="0.25">
      <c r="B9335"/>
      <c r="C9335"/>
      <c r="D9335"/>
      <c r="E9335"/>
    </row>
    <row r="9336" spans="2:5" x14ac:dyDescent="0.25">
      <c r="B9336"/>
      <c r="C9336"/>
      <c r="D9336"/>
      <c r="E9336"/>
    </row>
    <row r="9337" spans="2:5" x14ac:dyDescent="0.25">
      <c r="B9337"/>
      <c r="C9337"/>
      <c r="D9337"/>
      <c r="E9337"/>
    </row>
    <row r="9338" spans="2:5" x14ac:dyDescent="0.25">
      <c r="B9338"/>
      <c r="C9338"/>
      <c r="D9338"/>
      <c r="E9338"/>
    </row>
    <row r="9339" spans="2:5" x14ac:dyDescent="0.25">
      <c r="B9339"/>
      <c r="C9339"/>
      <c r="D9339"/>
      <c r="E9339"/>
    </row>
    <row r="9340" spans="2:5" x14ac:dyDescent="0.25">
      <c r="B9340"/>
      <c r="C9340"/>
      <c r="D9340"/>
      <c r="E9340"/>
    </row>
    <row r="9341" spans="2:5" x14ac:dyDescent="0.25">
      <c r="B9341"/>
      <c r="C9341"/>
      <c r="D9341"/>
      <c r="E9341"/>
    </row>
    <row r="9342" spans="2:5" x14ac:dyDescent="0.25">
      <c r="B9342"/>
      <c r="C9342"/>
      <c r="D9342"/>
      <c r="E9342"/>
    </row>
    <row r="9343" spans="2:5" x14ac:dyDescent="0.25">
      <c r="B9343"/>
      <c r="C9343"/>
      <c r="D9343"/>
      <c r="E9343"/>
    </row>
    <row r="9344" spans="2:5" x14ac:dyDescent="0.25">
      <c r="B9344"/>
      <c r="C9344"/>
      <c r="D9344"/>
      <c r="E9344"/>
    </row>
    <row r="9345" spans="2:5" x14ac:dyDescent="0.25">
      <c r="B9345"/>
      <c r="C9345"/>
      <c r="D9345"/>
      <c r="E9345"/>
    </row>
    <row r="9346" spans="2:5" x14ac:dyDescent="0.25">
      <c r="B9346"/>
      <c r="C9346"/>
      <c r="D9346"/>
      <c r="E9346"/>
    </row>
    <row r="9347" spans="2:5" x14ac:dyDescent="0.25">
      <c r="B9347"/>
      <c r="C9347"/>
      <c r="D9347"/>
      <c r="E9347"/>
    </row>
    <row r="9348" spans="2:5" x14ac:dyDescent="0.25">
      <c r="B9348"/>
      <c r="C9348"/>
      <c r="D9348"/>
      <c r="E9348"/>
    </row>
    <row r="9349" spans="2:5" x14ac:dyDescent="0.25">
      <c r="B9349"/>
      <c r="C9349"/>
      <c r="D9349"/>
      <c r="E9349"/>
    </row>
    <row r="9350" spans="2:5" x14ac:dyDescent="0.25">
      <c r="B9350"/>
      <c r="C9350"/>
      <c r="D9350"/>
      <c r="E9350"/>
    </row>
    <row r="9351" spans="2:5" x14ac:dyDescent="0.25">
      <c r="B9351"/>
      <c r="C9351"/>
      <c r="D9351"/>
      <c r="E9351"/>
    </row>
    <row r="9352" spans="2:5" x14ac:dyDescent="0.25">
      <c r="B9352"/>
      <c r="C9352"/>
      <c r="D9352"/>
      <c r="E9352"/>
    </row>
    <row r="9353" spans="2:5" x14ac:dyDescent="0.25">
      <c r="B9353"/>
      <c r="C9353"/>
      <c r="D9353"/>
      <c r="E9353"/>
    </row>
    <row r="9354" spans="2:5" x14ac:dyDescent="0.25">
      <c r="B9354"/>
      <c r="C9354"/>
      <c r="D9354"/>
      <c r="E9354"/>
    </row>
    <row r="9355" spans="2:5" x14ac:dyDescent="0.25">
      <c r="B9355"/>
      <c r="C9355"/>
      <c r="D9355"/>
      <c r="E9355"/>
    </row>
    <row r="9356" spans="2:5" x14ac:dyDescent="0.25">
      <c r="B9356"/>
      <c r="C9356"/>
      <c r="D9356"/>
      <c r="E9356"/>
    </row>
    <row r="9357" spans="2:5" x14ac:dyDescent="0.25">
      <c r="B9357"/>
      <c r="C9357"/>
      <c r="D9357"/>
      <c r="E9357"/>
    </row>
    <row r="9358" spans="2:5" x14ac:dyDescent="0.25">
      <c r="B9358"/>
      <c r="C9358"/>
      <c r="D9358"/>
      <c r="E9358"/>
    </row>
    <row r="9359" spans="2:5" x14ac:dyDescent="0.25">
      <c r="B9359"/>
      <c r="C9359"/>
      <c r="D9359"/>
      <c r="E9359"/>
    </row>
    <row r="9360" spans="2:5" x14ac:dyDescent="0.25">
      <c r="B9360"/>
      <c r="C9360"/>
      <c r="D9360"/>
      <c r="E9360"/>
    </row>
    <row r="9361" spans="2:5" x14ac:dyDescent="0.25">
      <c r="B9361"/>
      <c r="C9361"/>
      <c r="D9361"/>
      <c r="E9361"/>
    </row>
    <row r="9362" spans="2:5" x14ac:dyDescent="0.25">
      <c r="B9362"/>
      <c r="C9362"/>
      <c r="D9362"/>
      <c r="E9362"/>
    </row>
    <row r="9363" spans="2:5" x14ac:dyDescent="0.25">
      <c r="B9363"/>
      <c r="C9363"/>
      <c r="D9363"/>
      <c r="E9363"/>
    </row>
    <row r="9364" spans="2:5" x14ac:dyDescent="0.25">
      <c r="B9364"/>
      <c r="C9364"/>
      <c r="D9364"/>
      <c r="E9364"/>
    </row>
    <row r="9365" spans="2:5" x14ac:dyDescent="0.25">
      <c r="B9365"/>
      <c r="C9365"/>
      <c r="D9365"/>
      <c r="E9365"/>
    </row>
    <row r="9366" spans="2:5" x14ac:dyDescent="0.25">
      <c r="B9366"/>
      <c r="C9366"/>
      <c r="D9366"/>
      <c r="E9366"/>
    </row>
    <row r="9367" spans="2:5" x14ac:dyDescent="0.25">
      <c r="B9367"/>
      <c r="C9367"/>
      <c r="D9367"/>
      <c r="E9367"/>
    </row>
    <row r="9368" spans="2:5" x14ac:dyDescent="0.25">
      <c r="B9368"/>
      <c r="C9368"/>
      <c r="D9368"/>
      <c r="E9368"/>
    </row>
    <row r="9369" spans="2:5" x14ac:dyDescent="0.25">
      <c r="B9369"/>
      <c r="C9369"/>
      <c r="D9369"/>
      <c r="E9369"/>
    </row>
    <row r="9370" spans="2:5" x14ac:dyDescent="0.25">
      <c r="B9370"/>
      <c r="C9370"/>
      <c r="D9370"/>
      <c r="E9370"/>
    </row>
    <row r="9371" spans="2:5" x14ac:dyDescent="0.25">
      <c r="B9371"/>
      <c r="C9371"/>
      <c r="D9371"/>
      <c r="E9371"/>
    </row>
    <row r="9372" spans="2:5" x14ac:dyDescent="0.25">
      <c r="B9372"/>
      <c r="C9372"/>
      <c r="D9372"/>
      <c r="E9372"/>
    </row>
    <row r="9373" spans="2:5" x14ac:dyDescent="0.25">
      <c r="B9373"/>
      <c r="C9373"/>
      <c r="D9373"/>
      <c r="E9373"/>
    </row>
    <row r="9374" spans="2:5" x14ac:dyDescent="0.25">
      <c r="B9374"/>
      <c r="C9374"/>
      <c r="D9374"/>
      <c r="E9374"/>
    </row>
    <row r="9375" spans="2:5" x14ac:dyDescent="0.25">
      <c r="B9375"/>
      <c r="C9375"/>
      <c r="D9375"/>
      <c r="E9375"/>
    </row>
    <row r="9376" spans="2:5" x14ac:dyDescent="0.25">
      <c r="B9376"/>
      <c r="C9376"/>
      <c r="D9376"/>
      <c r="E9376"/>
    </row>
    <row r="9377" spans="2:5" x14ac:dyDescent="0.25">
      <c r="B9377"/>
      <c r="C9377"/>
      <c r="D9377"/>
      <c r="E9377"/>
    </row>
    <row r="9378" spans="2:5" x14ac:dyDescent="0.25">
      <c r="B9378"/>
      <c r="C9378"/>
      <c r="D9378"/>
      <c r="E9378"/>
    </row>
    <row r="9379" spans="2:5" x14ac:dyDescent="0.25">
      <c r="B9379"/>
      <c r="C9379"/>
      <c r="D9379"/>
      <c r="E9379"/>
    </row>
    <row r="9380" spans="2:5" x14ac:dyDescent="0.25">
      <c r="B9380"/>
      <c r="C9380"/>
      <c r="D9380"/>
      <c r="E9380"/>
    </row>
    <row r="9381" spans="2:5" x14ac:dyDescent="0.25">
      <c r="B9381"/>
      <c r="C9381"/>
      <c r="D9381"/>
      <c r="E9381"/>
    </row>
    <row r="9382" spans="2:5" x14ac:dyDescent="0.25">
      <c r="B9382"/>
      <c r="C9382"/>
      <c r="D9382"/>
      <c r="E9382"/>
    </row>
    <row r="9383" spans="2:5" x14ac:dyDescent="0.25">
      <c r="B9383"/>
      <c r="C9383"/>
      <c r="D9383"/>
      <c r="E9383"/>
    </row>
    <row r="9384" spans="2:5" x14ac:dyDescent="0.25">
      <c r="B9384"/>
      <c r="C9384"/>
      <c r="D9384"/>
      <c r="E9384"/>
    </row>
    <row r="9385" spans="2:5" x14ac:dyDescent="0.25">
      <c r="B9385"/>
      <c r="C9385"/>
      <c r="D9385"/>
      <c r="E9385"/>
    </row>
    <row r="9386" spans="2:5" x14ac:dyDescent="0.25">
      <c r="B9386"/>
      <c r="C9386"/>
      <c r="D9386"/>
      <c r="E9386"/>
    </row>
    <row r="9387" spans="2:5" x14ac:dyDescent="0.25">
      <c r="B9387"/>
      <c r="C9387"/>
      <c r="D9387"/>
      <c r="E9387"/>
    </row>
    <row r="9388" spans="2:5" x14ac:dyDescent="0.25">
      <c r="B9388"/>
      <c r="C9388"/>
      <c r="D9388"/>
      <c r="E9388"/>
    </row>
    <row r="9389" spans="2:5" x14ac:dyDescent="0.25">
      <c r="B9389"/>
      <c r="C9389"/>
      <c r="D9389"/>
      <c r="E9389"/>
    </row>
    <row r="9390" spans="2:5" x14ac:dyDescent="0.25">
      <c r="B9390"/>
      <c r="C9390"/>
      <c r="D9390"/>
      <c r="E9390"/>
    </row>
    <row r="9391" spans="2:5" x14ac:dyDescent="0.25">
      <c r="B9391"/>
      <c r="C9391"/>
      <c r="D9391"/>
      <c r="E9391"/>
    </row>
    <row r="9392" spans="2:5" x14ac:dyDescent="0.25">
      <c r="B9392"/>
      <c r="C9392"/>
      <c r="D9392"/>
      <c r="E9392"/>
    </row>
    <row r="9393" spans="2:5" x14ac:dyDescent="0.25">
      <c r="B9393"/>
      <c r="C9393"/>
      <c r="D9393"/>
      <c r="E9393"/>
    </row>
    <row r="9394" spans="2:5" x14ac:dyDescent="0.25">
      <c r="B9394"/>
      <c r="C9394"/>
      <c r="D9394"/>
      <c r="E9394"/>
    </row>
    <row r="9395" spans="2:5" x14ac:dyDescent="0.25">
      <c r="B9395"/>
      <c r="C9395"/>
      <c r="D9395"/>
      <c r="E9395"/>
    </row>
    <row r="9396" spans="2:5" x14ac:dyDescent="0.25">
      <c r="B9396"/>
      <c r="C9396"/>
      <c r="D9396"/>
      <c r="E9396"/>
    </row>
    <row r="9397" spans="2:5" x14ac:dyDescent="0.25">
      <c r="B9397"/>
      <c r="C9397"/>
      <c r="D9397"/>
      <c r="E9397"/>
    </row>
    <row r="9398" spans="2:5" x14ac:dyDescent="0.25">
      <c r="B9398"/>
      <c r="C9398"/>
      <c r="D9398"/>
      <c r="E9398"/>
    </row>
    <row r="9399" spans="2:5" x14ac:dyDescent="0.25">
      <c r="B9399"/>
      <c r="C9399"/>
      <c r="D9399"/>
      <c r="E9399"/>
    </row>
    <row r="9400" spans="2:5" x14ac:dyDescent="0.25">
      <c r="B9400"/>
      <c r="C9400"/>
      <c r="D9400"/>
      <c r="E9400"/>
    </row>
    <row r="9401" spans="2:5" x14ac:dyDescent="0.25">
      <c r="B9401"/>
      <c r="C9401"/>
      <c r="D9401"/>
      <c r="E9401"/>
    </row>
    <row r="9402" spans="2:5" x14ac:dyDescent="0.25">
      <c r="B9402"/>
      <c r="C9402"/>
      <c r="D9402"/>
      <c r="E9402"/>
    </row>
    <row r="9403" spans="2:5" x14ac:dyDescent="0.25">
      <c r="B9403"/>
      <c r="C9403"/>
      <c r="D9403"/>
      <c r="E9403"/>
    </row>
    <row r="9404" spans="2:5" x14ac:dyDescent="0.25">
      <c r="B9404"/>
      <c r="C9404"/>
      <c r="D9404"/>
      <c r="E9404"/>
    </row>
    <row r="9405" spans="2:5" x14ac:dyDescent="0.25">
      <c r="B9405"/>
      <c r="C9405"/>
      <c r="D9405"/>
      <c r="E9405"/>
    </row>
    <row r="9406" spans="2:5" x14ac:dyDescent="0.25">
      <c r="B9406"/>
      <c r="C9406"/>
      <c r="D9406"/>
      <c r="E9406"/>
    </row>
    <row r="9407" spans="2:5" x14ac:dyDescent="0.25">
      <c r="B9407"/>
      <c r="C9407"/>
      <c r="D9407"/>
      <c r="E9407"/>
    </row>
    <row r="9408" spans="2:5" x14ac:dyDescent="0.25">
      <c r="B9408"/>
      <c r="C9408"/>
      <c r="D9408"/>
      <c r="E9408"/>
    </row>
    <row r="9409" spans="2:5" x14ac:dyDescent="0.25">
      <c r="B9409"/>
      <c r="C9409"/>
      <c r="D9409"/>
      <c r="E9409"/>
    </row>
    <row r="9410" spans="2:5" x14ac:dyDescent="0.25">
      <c r="B9410"/>
      <c r="C9410"/>
      <c r="D9410"/>
      <c r="E9410"/>
    </row>
    <row r="9411" spans="2:5" x14ac:dyDescent="0.25">
      <c r="B9411"/>
      <c r="C9411"/>
      <c r="D9411"/>
      <c r="E9411"/>
    </row>
    <row r="9412" spans="2:5" x14ac:dyDescent="0.25">
      <c r="B9412"/>
      <c r="C9412"/>
      <c r="D9412"/>
      <c r="E9412"/>
    </row>
    <row r="9413" spans="2:5" x14ac:dyDescent="0.25">
      <c r="B9413"/>
      <c r="C9413"/>
      <c r="D9413"/>
      <c r="E9413"/>
    </row>
    <row r="9414" spans="2:5" x14ac:dyDescent="0.25">
      <c r="B9414"/>
      <c r="C9414"/>
      <c r="D9414"/>
      <c r="E9414"/>
    </row>
    <row r="9415" spans="2:5" x14ac:dyDescent="0.25">
      <c r="B9415"/>
      <c r="C9415"/>
      <c r="D9415"/>
      <c r="E9415"/>
    </row>
    <row r="9416" spans="2:5" x14ac:dyDescent="0.25">
      <c r="B9416"/>
      <c r="C9416"/>
      <c r="D9416"/>
      <c r="E9416"/>
    </row>
    <row r="9417" spans="2:5" x14ac:dyDescent="0.25">
      <c r="B9417"/>
      <c r="C9417"/>
      <c r="D9417"/>
      <c r="E9417"/>
    </row>
    <row r="9418" spans="2:5" x14ac:dyDescent="0.25">
      <c r="B9418"/>
      <c r="C9418"/>
      <c r="D9418"/>
      <c r="E9418"/>
    </row>
    <row r="9419" spans="2:5" x14ac:dyDescent="0.25">
      <c r="B9419"/>
      <c r="C9419"/>
      <c r="D9419"/>
      <c r="E9419"/>
    </row>
    <row r="9420" spans="2:5" x14ac:dyDescent="0.25">
      <c r="B9420"/>
      <c r="C9420"/>
      <c r="D9420"/>
      <c r="E9420"/>
    </row>
    <row r="9421" spans="2:5" x14ac:dyDescent="0.25">
      <c r="B9421"/>
      <c r="C9421"/>
      <c r="D9421"/>
      <c r="E9421"/>
    </row>
    <row r="9422" spans="2:5" x14ac:dyDescent="0.25">
      <c r="B9422"/>
      <c r="C9422"/>
      <c r="D9422"/>
      <c r="E9422"/>
    </row>
    <row r="9423" spans="2:5" x14ac:dyDescent="0.25">
      <c r="B9423"/>
      <c r="C9423"/>
      <c r="D9423"/>
      <c r="E9423"/>
    </row>
    <row r="9424" spans="2:5" x14ac:dyDescent="0.25">
      <c r="B9424"/>
      <c r="C9424"/>
      <c r="D9424"/>
      <c r="E9424"/>
    </row>
    <row r="9425" spans="2:5" x14ac:dyDescent="0.25">
      <c r="B9425"/>
      <c r="C9425"/>
      <c r="D9425"/>
      <c r="E9425"/>
    </row>
    <row r="9426" spans="2:5" x14ac:dyDescent="0.25">
      <c r="B9426"/>
      <c r="C9426"/>
      <c r="D9426"/>
      <c r="E9426"/>
    </row>
    <row r="9427" spans="2:5" x14ac:dyDescent="0.25">
      <c r="B9427"/>
      <c r="C9427"/>
      <c r="D9427"/>
      <c r="E9427"/>
    </row>
    <row r="9428" spans="2:5" x14ac:dyDescent="0.25">
      <c r="B9428"/>
      <c r="C9428"/>
      <c r="D9428"/>
      <c r="E9428"/>
    </row>
    <row r="9429" spans="2:5" x14ac:dyDescent="0.25">
      <c r="B9429"/>
      <c r="C9429"/>
      <c r="D9429"/>
      <c r="E9429"/>
    </row>
    <row r="9430" spans="2:5" x14ac:dyDescent="0.25">
      <c r="B9430"/>
      <c r="C9430"/>
      <c r="D9430"/>
      <c r="E9430"/>
    </row>
    <row r="9431" spans="2:5" x14ac:dyDescent="0.25">
      <c r="B9431"/>
      <c r="C9431"/>
      <c r="D9431"/>
      <c r="E9431"/>
    </row>
    <row r="9432" spans="2:5" x14ac:dyDescent="0.25">
      <c r="B9432"/>
      <c r="C9432"/>
      <c r="D9432"/>
      <c r="E9432"/>
    </row>
    <row r="9433" spans="2:5" x14ac:dyDescent="0.25">
      <c r="B9433"/>
      <c r="C9433"/>
      <c r="D9433"/>
      <c r="E9433"/>
    </row>
    <row r="9434" spans="2:5" x14ac:dyDescent="0.25">
      <c r="B9434"/>
      <c r="C9434"/>
      <c r="D9434"/>
      <c r="E9434"/>
    </row>
    <row r="9435" spans="2:5" x14ac:dyDescent="0.25">
      <c r="B9435"/>
      <c r="C9435"/>
      <c r="D9435"/>
      <c r="E9435"/>
    </row>
    <row r="9436" spans="2:5" x14ac:dyDescent="0.25">
      <c r="B9436"/>
      <c r="C9436"/>
      <c r="D9436"/>
      <c r="E9436"/>
    </row>
    <row r="9437" spans="2:5" x14ac:dyDescent="0.25">
      <c r="B9437"/>
      <c r="C9437"/>
      <c r="D9437"/>
      <c r="E9437"/>
    </row>
    <row r="9438" spans="2:5" x14ac:dyDescent="0.25">
      <c r="B9438"/>
      <c r="C9438"/>
      <c r="D9438"/>
      <c r="E9438"/>
    </row>
    <row r="9439" spans="2:5" x14ac:dyDescent="0.25">
      <c r="B9439"/>
      <c r="C9439"/>
      <c r="D9439"/>
      <c r="E9439"/>
    </row>
    <row r="9440" spans="2:5" x14ac:dyDescent="0.25">
      <c r="B9440"/>
      <c r="C9440"/>
      <c r="D9440"/>
      <c r="E9440"/>
    </row>
    <row r="9441" spans="2:5" x14ac:dyDescent="0.25">
      <c r="B9441"/>
      <c r="C9441"/>
      <c r="D9441"/>
      <c r="E9441"/>
    </row>
    <row r="9442" spans="2:5" x14ac:dyDescent="0.25">
      <c r="B9442"/>
      <c r="C9442"/>
      <c r="D9442"/>
      <c r="E9442"/>
    </row>
    <row r="9443" spans="2:5" x14ac:dyDescent="0.25">
      <c r="B9443"/>
      <c r="C9443"/>
      <c r="D9443"/>
      <c r="E9443"/>
    </row>
    <row r="9444" spans="2:5" x14ac:dyDescent="0.25">
      <c r="B9444"/>
      <c r="C9444"/>
      <c r="D9444"/>
      <c r="E9444"/>
    </row>
    <row r="9445" spans="2:5" x14ac:dyDescent="0.25">
      <c r="B9445"/>
      <c r="C9445"/>
      <c r="D9445"/>
      <c r="E9445"/>
    </row>
    <row r="9446" spans="2:5" x14ac:dyDescent="0.25">
      <c r="B9446"/>
      <c r="C9446"/>
      <c r="D9446"/>
      <c r="E9446"/>
    </row>
    <row r="9447" spans="2:5" x14ac:dyDescent="0.25">
      <c r="B9447"/>
      <c r="C9447"/>
      <c r="D9447"/>
      <c r="E9447"/>
    </row>
    <row r="9448" spans="2:5" x14ac:dyDescent="0.25">
      <c r="B9448"/>
      <c r="C9448"/>
      <c r="D9448"/>
      <c r="E9448"/>
    </row>
    <row r="9449" spans="2:5" x14ac:dyDescent="0.25">
      <c r="B9449"/>
      <c r="C9449"/>
      <c r="D9449"/>
      <c r="E9449"/>
    </row>
    <row r="9450" spans="2:5" x14ac:dyDescent="0.25">
      <c r="B9450"/>
      <c r="C9450"/>
      <c r="D9450"/>
      <c r="E9450"/>
    </row>
    <row r="9451" spans="2:5" x14ac:dyDescent="0.25">
      <c r="B9451"/>
      <c r="C9451"/>
      <c r="D9451"/>
      <c r="E9451"/>
    </row>
    <row r="9452" spans="2:5" x14ac:dyDescent="0.25">
      <c r="B9452"/>
      <c r="C9452"/>
      <c r="D9452"/>
      <c r="E9452"/>
    </row>
    <row r="9453" spans="2:5" x14ac:dyDescent="0.25">
      <c r="B9453"/>
      <c r="C9453"/>
      <c r="D9453"/>
      <c r="E9453"/>
    </row>
    <row r="9454" spans="2:5" x14ac:dyDescent="0.25">
      <c r="B9454"/>
      <c r="C9454"/>
      <c r="D9454"/>
      <c r="E9454"/>
    </row>
    <row r="9455" spans="2:5" x14ac:dyDescent="0.25">
      <c r="B9455"/>
      <c r="C9455"/>
      <c r="D9455"/>
      <c r="E9455"/>
    </row>
    <row r="9456" spans="2:5" x14ac:dyDescent="0.25">
      <c r="B9456"/>
      <c r="C9456"/>
      <c r="D9456"/>
      <c r="E9456"/>
    </row>
    <row r="9457" spans="2:5" x14ac:dyDescent="0.25">
      <c r="B9457"/>
      <c r="C9457"/>
      <c r="D9457"/>
      <c r="E9457"/>
    </row>
    <row r="9458" spans="2:5" x14ac:dyDescent="0.25">
      <c r="B9458"/>
      <c r="C9458"/>
      <c r="D9458"/>
      <c r="E9458"/>
    </row>
    <row r="9459" spans="2:5" x14ac:dyDescent="0.25">
      <c r="B9459"/>
      <c r="C9459"/>
      <c r="D9459"/>
      <c r="E9459"/>
    </row>
    <row r="9460" spans="2:5" x14ac:dyDescent="0.25">
      <c r="B9460"/>
      <c r="C9460"/>
      <c r="D9460"/>
      <c r="E9460"/>
    </row>
    <row r="9461" spans="2:5" x14ac:dyDescent="0.25">
      <c r="B9461"/>
      <c r="C9461"/>
      <c r="D9461"/>
      <c r="E9461"/>
    </row>
    <row r="9462" spans="2:5" x14ac:dyDescent="0.25">
      <c r="B9462"/>
      <c r="C9462"/>
      <c r="D9462"/>
      <c r="E9462"/>
    </row>
    <row r="9463" spans="2:5" x14ac:dyDescent="0.25">
      <c r="B9463"/>
      <c r="C9463"/>
      <c r="D9463"/>
      <c r="E9463"/>
    </row>
    <row r="9464" spans="2:5" x14ac:dyDescent="0.25">
      <c r="B9464"/>
      <c r="C9464"/>
      <c r="D9464"/>
      <c r="E9464"/>
    </row>
    <row r="9465" spans="2:5" x14ac:dyDescent="0.25">
      <c r="B9465"/>
      <c r="C9465"/>
      <c r="D9465"/>
      <c r="E9465"/>
    </row>
    <row r="9466" spans="2:5" x14ac:dyDescent="0.25">
      <c r="B9466"/>
      <c r="C9466"/>
      <c r="D9466"/>
      <c r="E9466"/>
    </row>
    <row r="9467" spans="2:5" x14ac:dyDescent="0.25">
      <c r="B9467"/>
      <c r="C9467"/>
      <c r="D9467"/>
      <c r="E9467"/>
    </row>
    <row r="9468" spans="2:5" x14ac:dyDescent="0.25">
      <c r="B9468"/>
      <c r="C9468"/>
      <c r="D9468"/>
      <c r="E9468"/>
    </row>
    <row r="9469" spans="2:5" x14ac:dyDescent="0.25">
      <c r="B9469"/>
      <c r="C9469"/>
      <c r="D9469"/>
      <c r="E9469"/>
    </row>
    <row r="9470" spans="2:5" x14ac:dyDescent="0.25">
      <c r="B9470"/>
      <c r="C9470"/>
      <c r="D9470"/>
      <c r="E9470"/>
    </row>
    <row r="9471" spans="2:5" x14ac:dyDescent="0.25">
      <c r="B9471"/>
      <c r="C9471"/>
      <c r="D9471"/>
      <c r="E9471"/>
    </row>
    <row r="9472" spans="2:5" x14ac:dyDescent="0.25">
      <c r="B9472"/>
      <c r="C9472"/>
      <c r="D9472"/>
      <c r="E9472"/>
    </row>
    <row r="9473" spans="2:5" x14ac:dyDescent="0.25">
      <c r="B9473"/>
      <c r="C9473"/>
      <c r="D9473"/>
      <c r="E9473"/>
    </row>
    <row r="9474" spans="2:5" x14ac:dyDescent="0.25">
      <c r="B9474"/>
      <c r="C9474"/>
      <c r="D9474"/>
      <c r="E9474"/>
    </row>
    <row r="9475" spans="2:5" x14ac:dyDescent="0.25">
      <c r="B9475"/>
      <c r="C9475"/>
      <c r="D9475"/>
      <c r="E9475"/>
    </row>
    <row r="9476" spans="2:5" x14ac:dyDescent="0.25">
      <c r="B9476"/>
      <c r="C9476"/>
      <c r="D9476"/>
      <c r="E9476"/>
    </row>
    <row r="9477" spans="2:5" x14ac:dyDescent="0.25">
      <c r="B9477"/>
      <c r="C9477"/>
      <c r="D9477"/>
      <c r="E9477"/>
    </row>
    <row r="9478" spans="2:5" x14ac:dyDescent="0.25">
      <c r="B9478"/>
      <c r="C9478"/>
      <c r="D9478"/>
      <c r="E9478"/>
    </row>
    <row r="9479" spans="2:5" x14ac:dyDescent="0.25">
      <c r="B9479"/>
      <c r="C9479"/>
      <c r="D9479"/>
      <c r="E9479"/>
    </row>
    <row r="9480" spans="2:5" x14ac:dyDescent="0.25">
      <c r="B9480"/>
      <c r="C9480"/>
      <c r="D9480"/>
      <c r="E9480"/>
    </row>
    <row r="9481" spans="2:5" x14ac:dyDescent="0.25">
      <c r="B9481"/>
      <c r="C9481"/>
      <c r="D9481"/>
      <c r="E9481"/>
    </row>
    <row r="9482" spans="2:5" x14ac:dyDescent="0.25">
      <c r="B9482"/>
      <c r="C9482"/>
      <c r="D9482"/>
      <c r="E9482"/>
    </row>
    <row r="9483" spans="2:5" x14ac:dyDescent="0.25">
      <c r="B9483"/>
      <c r="C9483"/>
      <c r="D9483"/>
      <c r="E9483"/>
    </row>
    <row r="9484" spans="2:5" x14ac:dyDescent="0.25">
      <c r="B9484"/>
      <c r="C9484"/>
      <c r="D9484"/>
      <c r="E9484"/>
    </row>
    <row r="9485" spans="2:5" x14ac:dyDescent="0.25">
      <c r="B9485"/>
      <c r="C9485"/>
      <c r="D9485"/>
      <c r="E9485"/>
    </row>
    <row r="9486" spans="2:5" x14ac:dyDescent="0.25">
      <c r="B9486"/>
      <c r="C9486"/>
      <c r="D9486"/>
      <c r="E9486"/>
    </row>
    <row r="9487" spans="2:5" x14ac:dyDescent="0.25">
      <c r="B9487"/>
      <c r="C9487"/>
      <c r="D9487"/>
      <c r="E9487"/>
    </row>
    <row r="9488" spans="2:5" x14ac:dyDescent="0.25">
      <c r="B9488"/>
      <c r="C9488"/>
      <c r="D9488"/>
      <c r="E9488"/>
    </row>
    <row r="9489" spans="2:5" x14ac:dyDescent="0.25">
      <c r="B9489"/>
      <c r="C9489"/>
      <c r="D9489"/>
      <c r="E9489"/>
    </row>
    <row r="9490" spans="2:5" x14ac:dyDescent="0.25">
      <c r="B9490"/>
      <c r="C9490"/>
      <c r="D9490"/>
      <c r="E9490"/>
    </row>
    <row r="9491" spans="2:5" x14ac:dyDescent="0.25">
      <c r="B9491"/>
      <c r="C9491"/>
      <c r="D9491"/>
      <c r="E9491"/>
    </row>
    <row r="9492" spans="2:5" x14ac:dyDescent="0.25">
      <c r="B9492"/>
      <c r="C9492"/>
      <c r="D9492"/>
      <c r="E9492"/>
    </row>
    <row r="9493" spans="2:5" x14ac:dyDescent="0.25">
      <c r="B9493"/>
      <c r="C9493"/>
      <c r="D9493"/>
      <c r="E9493"/>
    </row>
    <row r="9494" spans="2:5" x14ac:dyDescent="0.25">
      <c r="B9494"/>
      <c r="C9494"/>
      <c r="D9494"/>
      <c r="E9494"/>
    </row>
    <row r="9495" spans="2:5" x14ac:dyDescent="0.25">
      <c r="B9495"/>
      <c r="C9495"/>
      <c r="D9495"/>
      <c r="E9495"/>
    </row>
    <row r="9496" spans="2:5" x14ac:dyDescent="0.25">
      <c r="B9496"/>
      <c r="C9496"/>
      <c r="D9496"/>
      <c r="E9496"/>
    </row>
    <row r="9497" spans="2:5" x14ac:dyDescent="0.25">
      <c r="B9497"/>
      <c r="C9497"/>
      <c r="D9497"/>
      <c r="E9497"/>
    </row>
    <row r="9498" spans="2:5" x14ac:dyDescent="0.25">
      <c r="B9498"/>
      <c r="C9498"/>
      <c r="D9498"/>
      <c r="E9498"/>
    </row>
    <row r="9499" spans="2:5" x14ac:dyDescent="0.25">
      <c r="B9499"/>
      <c r="C9499"/>
      <c r="D9499"/>
      <c r="E9499"/>
    </row>
    <row r="9500" spans="2:5" x14ac:dyDescent="0.25">
      <c r="B9500"/>
      <c r="C9500"/>
      <c r="D9500"/>
      <c r="E9500"/>
    </row>
    <row r="9501" spans="2:5" x14ac:dyDescent="0.25">
      <c r="B9501"/>
      <c r="C9501"/>
      <c r="D9501"/>
      <c r="E9501"/>
    </row>
    <row r="9502" spans="2:5" x14ac:dyDescent="0.25">
      <c r="B9502"/>
      <c r="C9502"/>
      <c r="D9502"/>
      <c r="E9502"/>
    </row>
    <row r="9503" spans="2:5" x14ac:dyDescent="0.25">
      <c r="B9503"/>
      <c r="C9503"/>
      <c r="D9503"/>
      <c r="E9503"/>
    </row>
    <row r="9504" spans="2:5" x14ac:dyDescent="0.25">
      <c r="B9504"/>
      <c r="C9504"/>
      <c r="D9504"/>
      <c r="E9504"/>
    </row>
    <row r="9505" spans="2:5" x14ac:dyDescent="0.25">
      <c r="B9505"/>
      <c r="C9505"/>
      <c r="D9505"/>
      <c r="E9505"/>
    </row>
    <row r="9506" spans="2:5" x14ac:dyDescent="0.25">
      <c r="B9506"/>
      <c r="C9506"/>
      <c r="D9506"/>
      <c r="E9506"/>
    </row>
    <row r="9507" spans="2:5" x14ac:dyDescent="0.25">
      <c r="B9507"/>
      <c r="C9507"/>
      <c r="D9507"/>
      <c r="E9507"/>
    </row>
    <row r="9508" spans="2:5" x14ac:dyDescent="0.25">
      <c r="B9508"/>
      <c r="C9508"/>
      <c r="D9508"/>
      <c r="E9508"/>
    </row>
    <row r="9509" spans="2:5" x14ac:dyDescent="0.25">
      <c r="B9509"/>
      <c r="C9509"/>
      <c r="D9509"/>
      <c r="E9509"/>
    </row>
    <row r="9510" spans="2:5" x14ac:dyDescent="0.25">
      <c r="B9510"/>
      <c r="C9510"/>
      <c r="D9510"/>
      <c r="E9510"/>
    </row>
    <row r="9511" spans="2:5" x14ac:dyDescent="0.25">
      <c r="B9511"/>
      <c r="C9511"/>
      <c r="D9511"/>
      <c r="E9511"/>
    </row>
    <row r="9512" spans="2:5" x14ac:dyDescent="0.25">
      <c r="B9512"/>
      <c r="C9512"/>
      <c r="D9512"/>
      <c r="E9512"/>
    </row>
    <row r="9513" spans="2:5" x14ac:dyDescent="0.25">
      <c r="B9513"/>
      <c r="C9513"/>
      <c r="D9513"/>
      <c r="E9513"/>
    </row>
    <row r="9514" spans="2:5" x14ac:dyDescent="0.25">
      <c r="B9514"/>
      <c r="C9514"/>
      <c r="D9514"/>
      <c r="E9514"/>
    </row>
    <row r="9515" spans="2:5" x14ac:dyDescent="0.25">
      <c r="B9515"/>
      <c r="C9515"/>
      <c r="D9515"/>
      <c r="E9515"/>
    </row>
    <row r="9516" spans="2:5" x14ac:dyDescent="0.25">
      <c r="B9516"/>
      <c r="C9516"/>
      <c r="D9516"/>
      <c r="E9516"/>
    </row>
    <row r="9517" spans="2:5" x14ac:dyDescent="0.25">
      <c r="B9517"/>
      <c r="C9517"/>
      <c r="D9517"/>
      <c r="E9517"/>
    </row>
    <row r="9518" spans="2:5" x14ac:dyDescent="0.25">
      <c r="B9518"/>
      <c r="C9518"/>
      <c r="D9518"/>
      <c r="E9518"/>
    </row>
    <row r="9519" spans="2:5" x14ac:dyDescent="0.25">
      <c r="B9519"/>
      <c r="C9519"/>
      <c r="D9519"/>
      <c r="E9519"/>
    </row>
    <row r="9520" spans="2:5" x14ac:dyDescent="0.25">
      <c r="B9520"/>
      <c r="C9520"/>
      <c r="D9520"/>
      <c r="E9520"/>
    </row>
    <row r="9521" spans="2:5" x14ac:dyDescent="0.25">
      <c r="B9521"/>
      <c r="C9521"/>
      <c r="D9521"/>
      <c r="E9521"/>
    </row>
    <row r="9522" spans="2:5" x14ac:dyDescent="0.25">
      <c r="B9522"/>
      <c r="C9522"/>
      <c r="D9522"/>
      <c r="E9522"/>
    </row>
    <row r="9523" spans="2:5" x14ac:dyDescent="0.25">
      <c r="B9523"/>
      <c r="C9523"/>
      <c r="D9523"/>
      <c r="E9523"/>
    </row>
    <row r="9524" spans="2:5" x14ac:dyDescent="0.25">
      <c r="B9524"/>
      <c r="C9524"/>
      <c r="D9524"/>
      <c r="E9524"/>
    </row>
    <row r="9525" spans="2:5" x14ac:dyDescent="0.25">
      <c r="B9525"/>
      <c r="C9525"/>
      <c r="D9525"/>
      <c r="E9525"/>
    </row>
    <row r="9526" spans="2:5" x14ac:dyDescent="0.25">
      <c r="B9526"/>
      <c r="C9526"/>
      <c r="D9526"/>
      <c r="E9526"/>
    </row>
    <row r="9527" spans="2:5" x14ac:dyDescent="0.25">
      <c r="B9527"/>
      <c r="C9527"/>
      <c r="D9527"/>
      <c r="E9527"/>
    </row>
    <row r="9528" spans="2:5" x14ac:dyDescent="0.25">
      <c r="B9528"/>
      <c r="C9528"/>
      <c r="D9528"/>
      <c r="E9528"/>
    </row>
    <row r="9529" spans="2:5" x14ac:dyDescent="0.25">
      <c r="B9529"/>
      <c r="C9529"/>
      <c r="D9529"/>
      <c r="E9529"/>
    </row>
    <row r="9530" spans="2:5" x14ac:dyDescent="0.25">
      <c r="B9530"/>
      <c r="C9530"/>
      <c r="D9530"/>
      <c r="E9530"/>
    </row>
    <row r="9531" spans="2:5" x14ac:dyDescent="0.25">
      <c r="B9531"/>
      <c r="C9531"/>
      <c r="D9531"/>
      <c r="E9531"/>
    </row>
    <row r="9532" spans="2:5" x14ac:dyDescent="0.25">
      <c r="B9532"/>
      <c r="C9532"/>
      <c r="D9532"/>
      <c r="E9532"/>
    </row>
    <row r="9533" spans="2:5" x14ac:dyDescent="0.25">
      <c r="B9533"/>
      <c r="C9533"/>
      <c r="D9533"/>
      <c r="E9533"/>
    </row>
    <row r="9534" spans="2:5" x14ac:dyDescent="0.25">
      <c r="B9534"/>
      <c r="C9534"/>
      <c r="D9534"/>
      <c r="E9534"/>
    </row>
    <row r="9535" spans="2:5" x14ac:dyDescent="0.25">
      <c r="B9535"/>
      <c r="C9535"/>
      <c r="D9535"/>
      <c r="E9535"/>
    </row>
    <row r="9536" spans="2:5" x14ac:dyDescent="0.25">
      <c r="B9536"/>
      <c r="C9536"/>
      <c r="D9536"/>
      <c r="E9536"/>
    </row>
    <row r="9537" spans="2:5" x14ac:dyDescent="0.25">
      <c r="B9537"/>
      <c r="C9537"/>
      <c r="D9537"/>
      <c r="E9537"/>
    </row>
    <row r="9538" spans="2:5" x14ac:dyDescent="0.25">
      <c r="B9538"/>
      <c r="C9538"/>
      <c r="D9538"/>
      <c r="E9538"/>
    </row>
    <row r="9539" spans="2:5" x14ac:dyDescent="0.25">
      <c r="B9539"/>
      <c r="C9539"/>
      <c r="D9539"/>
      <c r="E9539"/>
    </row>
    <row r="9540" spans="2:5" x14ac:dyDescent="0.25">
      <c r="B9540"/>
      <c r="C9540"/>
      <c r="D9540"/>
      <c r="E9540"/>
    </row>
    <row r="9541" spans="2:5" x14ac:dyDescent="0.25">
      <c r="B9541"/>
      <c r="C9541"/>
      <c r="D9541"/>
      <c r="E9541"/>
    </row>
    <row r="9542" spans="2:5" x14ac:dyDescent="0.25">
      <c r="B9542"/>
      <c r="C9542"/>
      <c r="D9542"/>
      <c r="E9542"/>
    </row>
    <row r="9543" spans="2:5" x14ac:dyDescent="0.25">
      <c r="B9543"/>
      <c r="C9543"/>
      <c r="D9543"/>
      <c r="E9543"/>
    </row>
    <row r="9544" spans="2:5" x14ac:dyDescent="0.25">
      <c r="B9544"/>
      <c r="C9544"/>
      <c r="D9544"/>
      <c r="E9544"/>
    </row>
    <row r="9545" spans="2:5" x14ac:dyDescent="0.25">
      <c r="B9545"/>
      <c r="C9545"/>
      <c r="D9545"/>
      <c r="E9545"/>
    </row>
    <row r="9546" spans="2:5" x14ac:dyDescent="0.25">
      <c r="B9546"/>
      <c r="C9546"/>
      <c r="D9546"/>
      <c r="E9546"/>
    </row>
    <row r="9547" spans="2:5" x14ac:dyDescent="0.25">
      <c r="B9547"/>
      <c r="C9547"/>
      <c r="D9547"/>
      <c r="E9547"/>
    </row>
    <row r="9548" spans="2:5" x14ac:dyDescent="0.25">
      <c r="B9548"/>
      <c r="C9548"/>
      <c r="D9548"/>
      <c r="E9548"/>
    </row>
    <row r="9549" spans="2:5" x14ac:dyDescent="0.25">
      <c r="B9549"/>
      <c r="C9549"/>
      <c r="D9549"/>
      <c r="E9549"/>
    </row>
    <row r="9550" spans="2:5" x14ac:dyDescent="0.25">
      <c r="B9550"/>
      <c r="C9550"/>
      <c r="D9550"/>
      <c r="E9550"/>
    </row>
    <row r="9551" spans="2:5" x14ac:dyDescent="0.25">
      <c r="B9551"/>
      <c r="C9551"/>
      <c r="D9551"/>
      <c r="E9551"/>
    </row>
    <row r="9552" spans="2:5" x14ac:dyDescent="0.25">
      <c r="B9552"/>
      <c r="C9552"/>
      <c r="D9552"/>
      <c r="E9552"/>
    </row>
    <row r="9553" spans="2:5" x14ac:dyDescent="0.25">
      <c r="B9553"/>
      <c r="C9553"/>
      <c r="D9553"/>
      <c r="E9553"/>
    </row>
    <row r="9554" spans="2:5" x14ac:dyDescent="0.25">
      <c r="B9554"/>
      <c r="C9554"/>
      <c r="D9554"/>
      <c r="E9554"/>
    </row>
    <row r="9555" spans="2:5" x14ac:dyDescent="0.25">
      <c r="B9555"/>
      <c r="C9555"/>
      <c r="D9555"/>
      <c r="E9555"/>
    </row>
    <row r="9556" spans="2:5" x14ac:dyDescent="0.25">
      <c r="B9556"/>
      <c r="C9556"/>
      <c r="D9556"/>
      <c r="E9556"/>
    </row>
    <row r="9557" spans="2:5" x14ac:dyDescent="0.25">
      <c r="B9557"/>
      <c r="C9557"/>
      <c r="D9557"/>
      <c r="E9557"/>
    </row>
    <row r="9558" spans="2:5" x14ac:dyDescent="0.25">
      <c r="B9558"/>
      <c r="C9558"/>
      <c r="D9558"/>
      <c r="E9558"/>
    </row>
    <row r="9559" spans="2:5" x14ac:dyDescent="0.25">
      <c r="B9559"/>
      <c r="C9559"/>
      <c r="D9559"/>
      <c r="E9559"/>
    </row>
    <row r="9560" spans="2:5" x14ac:dyDescent="0.25">
      <c r="B9560"/>
      <c r="C9560"/>
      <c r="D9560"/>
      <c r="E9560"/>
    </row>
    <row r="9561" spans="2:5" x14ac:dyDescent="0.25">
      <c r="B9561"/>
      <c r="C9561"/>
      <c r="D9561"/>
      <c r="E9561"/>
    </row>
    <row r="9562" spans="2:5" x14ac:dyDescent="0.25">
      <c r="B9562"/>
      <c r="C9562"/>
      <c r="D9562"/>
      <c r="E9562"/>
    </row>
    <row r="9563" spans="2:5" x14ac:dyDescent="0.25">
      <c r="B9563"/>
      <c r="C9563"/>
      <c r="D9563"/>
      <c r="E9563"/>
    </row>
    <row r="9564" spans="2:5" x14ac:dyDescent="0.25">
      <c r="B9564"/>
      <c r="C9564"/>
      <c r="D9564"/>
      <c r="E9564"/>
    </row>
    <row r="9565" spans="2:5" x14ac:dyDescent="0.25">
      <c r="B9565"/>
      <c r="C9565"/>
      <c r="D9565"/>
      <c r="E9565"/>
    </row>
    <row r="9566" spans="2:5" x14ac:dyDescent="0.25">
      <c r="B9566"/>
      <c r="C9566"/>
      <c r="D9566"/>
      <c r="E9566"/>
    </row>
    <row r="9567" spans="2:5" x14ac:dyDescent="0.25">
      <c r="B9567"/>
      <c r="C9567"/>
      <c r="D9567"/>
      <c r="E9567"/>
    </row>
    <row r="9568" spans="2:5" x14ac:dyDescent="0.25">
      <c r="B9568"/>
      <c r="C9568"/>
      <c r="D9568"/>
      <c r="E9568"/>
    </row>
    <row r="9569" spans="2:5" x14ac:dyDescent="0.25">
      <c r="B9569"/>
      <c r="C9569"/>
      <c r="D9569"/>
      <c r="E9569"/>
    </row>
    <row r="9570" spans="2:5" x14ac:dyDescent="0.25">
      <c r="B9570"/>
      <c r="C9570"/>
      <c r="D9570"/>
      <c r="E9570"/>
    </row>
    <row r="9571" spans="2:5" x14ac:dyDescent="0.25">
      <c r="B9571"/>
      <c r="C9571"/>
      <c r="D9571"/>
      <c r="E9571"/>
    </row>
    <row r="9572" spans="2:5" x14ac:dyDescent="0.25">
      <c r="B9572"/>
      <c r="C9572"/>
      <c r="D9572"/>
      <c r="E9572"/>
    </row>
    <row r="9573" spans="2:5" x14ac:dyDescent="0.25">
      <c r="B9573"/>
      <c r="C9573"/>
      <c r="D9573"/>
      <c r="E9573"/>
    </row>
    <row r="9574" spans="2:5" x14ac:dyDescent="0.25">
      <c r="B9574"/>
      <c r="C9574"/>
      <c r="D9574"/>
      <c r="E9574"/>
    </row>
    <row r="9575" spans="2:5" x14ac:dyDescent="0.25">
      <c r="B9575"/>
      <c r="C9575"/>
      <c r="D9575"/>
      <c r="E9575"/>
    </row>
    <row r="9576" spans="2:5" x14ac:dyDescent="0.25">
      <c r="B9576"/>
      <c r="C9576"/>
      <c r="D9576"/>
      <c r="E9576"/>
    </row>
    <row r="9577" spans="2:5" x14ac:dyDescent="0.25">
      <c r="B9577"/>
      <c r="C9577"/>
      <c r="D9577"/>
      <c r="E9577"/>
    </row>
    <row r="9578" spans="2:5" x14ac:dyDescent="0.25">
      <c r="B9578"/>
      <c r="C9578"/>
      <c r="D9578"/>
      <c r="E9578"/>
    </row>
    <row r="9579" spans="2:5" x14ac:dyDescent="0.25">
      <c r="B9579"/>
      <c r="C9579"/>
      <c r="D9579"/>
      <c r="E9579"/>
    </row>
    <row r="9580" spans="2:5" x14ac:dyDescent="0.25">
      <c r="B9580"/>
      <c r="C9580"/>
      <c r="D9580"/>
      <c r="E9580"/>
    </row>
    <row r="9581" spans="2:5" x14ac:dyDescent="0.25">
      <c r="B9581"/>
      <c r="C9581"/>
      <c r="D9581"/>
      <c r="E9581"/>
    </row>
    <row r="9582" spans="2:5" x14ac:dyDescent="0.25">
      <c r="B9582"/>
      <c r="C9582"/>
      <c r="D9582"/>
      <c r="E9582"/>
    </row>
    <row r="9583" spans="2:5" x14ac:dyDescent="0.25">
      <c r="B9583"/>
      <c r="C9583"/>
      <c r="D9583"/>
      <c r="E9583"/>
    </row>
    <row r="9584" spans="2:5" x14ac:dyDescent="0.25">
      <c r="B9584"/>
      <c r="C9584"/>
      <c r="D9584"/>
      <c r="E9584"/>
    </row>
    <row r="9585" spans="2:5" x14ac:dyDescent="0.25">
      <c r="B9585"/>
      <c r="C9585"/>
      <c r="D9585"/>
      <c r="E9585"/>
    </row>
    <row r="9586" spans="2:5" x14ac:dyDescent="0.25">
      <c r="B9586"/>
      <c r="C9586"/>
      <c r="D9586"/>
      <c r="E9586"/>
    </row>
    <row r="9587" spans="2:5" x14ac:dyDescent="0.25">
      <c r="B9587"/>
      <c r="C9587"/>
      <c r="D9587"/>
      <c r="E9587"/>
    </row>
    <row r="9588" spans="2:5" x14ac:dyDescent="0.25">
      <c r="B9588"/>
      <c r="C9588"/>
      <c r="D9588"/>
      <c r="E9588"/>
    </row>
    <row r="9589" spans="2:5" x14ac:dyDescent="0.25">
      <c r="B9589"/>
      <c r="C9589"/>
      <c r="D9589"/>
      <c r="E9589"/>
    </row>
    <row r="9590" spans="2:5" x14ac:dyDescent="0.25">
      <c r="B9590"/>
      <c r="C9590"/>
      <c r="D9590"/>
      <c r="E9590"/>
    </row>
    <row r="9591" spans="2:5" x14ac:dyDescent="0.25">
      <c r="B9591"/>
      <c r="C9591"/>
      <c r="D9591"/>
      <c r="E9591"/>
    </row>
    <row r="9592" spans="2:5" x14ac:dyDescent="0.25">
      <c r="B9592"/>
      <c r="C9592"/>
      <c r="D9592"/>
      <c r="E9592"/>
    </row>
    <row r="9593" spans="2:5" x14ac:dyDescent="0.25">
      <c r="B9593"/>
      <c r="C9593"/>
      <c r="D9593"/>
      <c r="E9593"/>
    </row>
    <row r="9594" spans="2:5" x14ac:dyDescent="0.25">
      <c r="B9594"/>
      <c r="C9594"/>
      <c r="D9594"/>
      <c r="E9594"/>
    </row>
    <row r="9595" spans="2:5" x14ac:dyDescent="0.25">
      <c r="B9595"/>
      <c r="C9595"/>
      <c r="D9595"/>
      <c r="E9595"/>
    </row>
    <row r="9596" spans="2:5" x14ac:dyDescent="0.25">
      <c r="B9596"/>
      <c r="C9596"/>
      <c r="D9596"/>
      <c r="E9596"/>
    </row>
    <row r="9597" spans="2:5" x14ac:dyDescent="0.25">
      <c r="B9597"/>
      <c r="C9597"/>
      <c r="D9597"/>
      <c r="E9597"/>
    </row>
    <row r="9598" spans="2:5" x14ac:dyDescent="0.25">
      <c r="B9598"/>
      <c r="C9598"/>
      <c r="D9598"/>
      <c r="E9598"/>
    </row>
    <row r="9599" spans="2:5" x14ac:dyDescent="0.25">
      <c r="B9599"/>
      <c r="C9599"/>
      <c r="D9599"/>
      <c r="E9599"/>
    </row>
    <row r="9600" spans="2:5" x14ac:dyDescent="0.25">
      <c r="B9600"/>
      <c r="C9600"/>
      <c r="D9600"/>
      <c r="E9600"/>
    </row>
    <row r="9601" spans="2:5" x14ac:dyDescent="0.25">
      <c r="B9601"/>
      <c r="C9601"/>
      <c r="D9601"/>
      <c r="E9601"/>
    </row>
    <row r="9602" spans="2:5" x14ac:dyDescent="0.25">
      <c r="B9602"/>
      <c r="C9602"/>
      <c r="D9602"/>
      <c r="E9602"/>
    </row>
    <row r="9603" spans="2:5" x14ac:dyDescent="0.25">
      <c r="B9603"/>
      <c r="C9603"/>
      <c r="D9603"/>
      <c r="E9603"/>
    </row>
    <row r="9604" spans="2:5" x14ac:dyDescent="0.25">
      <c r="B9604"/>
      <c r="C9604"/>
      <c r="D9604"/>
      <c r="E9604"/>
    </row>
    <row r="9605" spans="2:5" x14ac:dyDescent="0.25">
      <c r="B9605"/>
      <c r="C9605"/>
      <c r="D9605"/>
      <c r="E9605"/>
    </row>
    <row r="9606" spans="2:5" x14ac:dyDescent="0.25">
      <c r="B9606"/>
      <c r="C9606"/>
      <c r="D9606"/>
      <c r="E9606"/>
    </row>
    <row r="9607" spans="2:5" x14ac:dyDescent="0.25">
      <c r="B9607"/>
      <c r="C9607"/>
      <c r="D9607"/>
      <c r="E9607"/>
    </row>
    <row r="9608" spans="2:5" x14ac:dyDescent="0.25">
      <c r="B9608"/>
      <c r="C9608"/>
      <c r="D9608"/>
      <c r="E9608"/>
    </row>
    <row r="9609" spans="2:5" x14ac:dyDescent="0.25">
      <c r="B9609"/>
      <c r="C9609"/>
      <c r="D9609"/>
      <c r="E9609"/>
    </row>
    <row r="9610" spans="2:5" x14ac:dyDescent="0.25">
      <c r="B9610"/>
      <c r="C9610"/>
      <c r="D9610"/>
      <c r="E9610"/>
    </row>
    <row r="9611" spans="2:5" x14ac:dyDescent="0.25">
      <c r="B9611"/>
      <c r="C9611"/>
      <c r="D9611"/>
      <c r="E9611"/>
    </row>
    <row r="9612" spans="2:5" x14ac:dyDescent="0.25">
      <c r="B9612"/>
      <c r="C9612"/>
      <c r="D9612"/>
      <c r="E9612"/>
    </row>
    <row r="9613" spans="2:5" x14ac:dyDescent="0.25">
      <c r="B9613"/>
      <c r="C9613"/>
      <c r="D9613"/>
      <c r="E9613"/>
    </row>
    <row r="9614" spans="2:5" x14ac:dyDescent="0.25">
      <c r="B9614"/>
      <c r="C9614"/>
      <c r="D9614"/>
      <c r="E9614"/>
    </row>
    <row r="9615" spans="2:5" x14ac:dyDescent="0.25">
      <c r="B9615"/>
      <c r="C9615"/>
      <c r="D9615"/>
      <c r="E9615"/>
    </row>
    <row r="9616" spans="2:5" x14ac:dyDescent="0.25">
      <c r="B9616"/>
      <c r="C9616"/>
      <c r="D9616"/>
      <c r="E9616"/>
    </row>
    <row r="9617" spans="2:5" x14ac:dyDescent="0.25">
      <c r="B9617"/>
      <c r="C9617"/>
      <c r="D9617"/>
      <c r="E9617"/>
    </row>
    <row r="9618" spans="2:5" x14ac:dyDescent="0.25">
      <c r="B9618"/>
      <c r="C9618"/>
      <c r="D9618"/>
      <c r="E9618"/>
    </row>
    <row r="9619" spans="2:5" x14ac:dyDescent="0.25">
      <c r="B9619"/>
      <c r="C9619"/>
      <c r="D9619"/>
      <c r="E9619"/>
    </row>
    <row r="9620" spans="2:5" x14ac:dyDescent="0.25">
      <c r="B9620"/>
      <c r="C9620"/>
      <c r="D9620"/>
      <c r="E9620"/>
    </row>
    <row r="9621" spans="2:5" x14ac:dyDescent="0.25">
      <c r="B9621"/>
      <c r="C9621"/>
      <c r="D9621"/>
      <c r="E9621"/>
    </row>
    <row r="9622" spans="2:5" x14ac:dyDescent="0.25">
      <c r="B9622"/>
      <c r="C9622"/>
      <c r="D9622"/>
      <c r="E9622"/>
    </row>
    <row r="9623" spans="2:5" x14ac:dyDescent="0.25">
      <c r="B9623"/>
      <c r="C9623"/>
      <c r="D9623"/>
      <c r="E9623"/>
    </row>
    <row r="9624" spans="2:5" x14ac:dyDescent="0.25">
      <c r="B9624"/>
      <c r="C9624"/>
      <c r="D9624"/>
      <c r="E9624"/>
    </row>
    <row r="9625" spans="2:5" x14ac:dyDescent="0.25">
      <c r="B9625"/>
      <c r="C9625"/>
      <c r="D9625"/>
      <c r="E9625"/>
    </row>
    <row r="9626" spans="2:5" x14ac:dyDescent="0.25">
      <c r="B9626"/>
      <c r="C9626"/>
      <c r="D9626"/>
      <c r="E9626"/>
    </row>
    <row r="9627" spans="2:5" x14ac:dyDescent="0.25">
      <c r="B9627"/>
      <c r="C9627"/>
      <c r="D9627"/>
      <c r="E9627"/>
    </row>
    <row r="9628" spans="2:5" x14ac:dyDescent="0.25">
      <c r="B9628"/>
      <c r="C9628"/>
      <c r="D9628"/>
      <c r="E9628"/>
    </row>
    <row r="9629" spans="2:5" x14ac:dyDescent="0.25">
      <c r="B9629"/>
      <c r="C9629"/>
      <c r="D9629"/>
      <c r="E9629"/>
    </row>
    <row r="9630" spans="2:5" x14ac:dyDescent="0.25">
      <c r="B9630"/>
      <c r="C9630"/>
      <c r="D9630"/>
      <c r="E9630"/>
    </row>
    <row r="9631" spans="2:5" x14ac:dyDescent="0.25">
      <c r="B9631"/>
      <c r="C9631"/>
      <c r="D9631"/>
      <c r="E9631"/>
    </row>
    <row r="9632" spans="2:5" x14ac:dyDescent="0.25">
      <c r="B9632"/>
      <c r="C9632"/>
      <c r="D9632"/>
      <c r="E9632"/>
    </row>
    <row r="9633" spans="2:5" x14ac:dyDescent="0.25">
      <c r="B9633"/>
      <c r="C9633"/>
      <c r="D9633"/>
      <c r="E9633"/>
    </row>
    <row r="9634" spans="2:5" x14ac:dyDescent="0.25">
      <c r="B9634"/>
      <c r="C9634"/>
      <c r="D9634"/>
      <c r="E9634"/>
    </row>
    <row r="9635" spans="2:5" x14ac:dyDescent="0.25">
      <c r="B9635"/>
      <c r="C9635"/>
      <c r="D9635"/>
      <c r="E9635"/>
    </row>
    <row r="9636" spans="2:5" x14ac:dyDescent="0.25">
      <c r="B9636"/>
      <c r="C9636"/>
      <c r="D9636"/>
      <c r="E9636"/>
    </row>
    <row r="9637" spans="2:5" x14ac:dyDescent="0.25">
      <c r="B9637"/>
      <c r="C9637"/>
      <c r="D9637"/>
      <c r="E9637"/>
    </row>
    <row r="9638" spans="2:5" x14ac:dyDescent="0.25">
      <c r="B9638"/>
      <c r="C9638"/>
      <c r="D9638"/>
      <c r="E9638"/>
    </row>
    <row r="9639" spans="2:5" x14ac:dyDescent="0.25">
      <c r="B9639"/>
      <c r="C9639"/>
      <c r="D9639"/>
      <c r="E9639"/>
    </row>
    <row r="9640" spans="2:5" x14ac:dyDescent="0.25">
      <c r="B9640"/>
      <c r="C9640"/>
      <c r="D9640"/>
      <c r="E9640"/>
    </row>
    <row r="9641" spans="2:5" x14ac:dyDescent="0.25">
      <c r="B9641"/>
      <c r="C9641"/>
      <c r="D9641"/>
      <c r="E9641"/>
    </row>
    <row r="9642" spans="2:5" x14ac:dyDescent="0.25">
      <c r="B9642"/>
      <c r="C9642"/>
      <c r="D9642"/>
      <c r="E9642"/>
    </row>
    <row r="9643" spans="2:5" x14ac:dyDescent="0.25">
      <c r="B9643"/>
      <c r="C9643"/>
      <c r="D9643"/>
      <c r="E9643"/>
    </row>
    <row r="9644" spans="2:5" x14ac:dyDescent="0.25">
      <c r="B9644"/>
      <c r="C9644"/>
      <c r="D9644"/>
      <c r="E9644"/>
    </row>
    <row r="9645" spans="2:5" x14ac:dyDescent="0.25">
      <c r="B9645"/>
      <c r="C9645"/>
      <c r="D9645"/>
      <c r="E9645"/>
    </row>
    <row r="9646" spans="2:5" x14ac:dyDescent="0.25">
      <c r="B9646"/>
      <c r="C9646"/>
      <c r="D9646"/>
      <c r="E9646"/>
    </row>
    <row r="9647" spans="2:5" x14ac:dyDescent="0.25">
      <c r="B9647"/>
      <c r="C9647"/>
      <c r="D9647"/>
      <c r="E9647"/>
    </row>
    <row r="9648" spans="2:5" x14ac:dyDescent="0.25">
      <c r="B9648"/>
      <c r="C9648"/>
      <c r="D9648"/>
      <c r="E9648"/>
    </row>
    <row r="9649" spans="2:5" x14ac:dyDescent="0.25">
      <c r="B9649"/>
      <c r="C9649"/>
      <c r="D9649"/>
      <c r="E9649"/>
    </row>
    <row r="9650" spans="2:5" x14ac:dyDescent="0.25">
      <c r="B9650"/>
      <c r="C9650"/>
      <c r="D9650"/>
      <c r="E9650"/>
    </row>
    <row r="9651" spans="2:5" x14ac:dyDescent="0.25">
      <c r="B9651"/>
      <c r="C9651"/>
      <c r="D9651"/>
      <c r="E9651"/>
    </row>
    <row r="9652" spans="2:5" x14ac:dyDescent="0.25">
      <c r="B9652"/>
      <c r="C9652"/>
      <c r="D9652"/>
      <c r="E9652"/>
    </row>
    <row r="9653" spans="2:5" x14ac:dyDescent="0.25">
      <c r="B9653"/>
      <c r="C9653"/>
      <c r="D9653"/>
      <c r="E9653"/>
    </row>
    <row r="9654" spans="2:5" x14ac:dyDescent="0.25">
      <c r="B9654"/>
      <c r="C9654"/>
      <c r="D9654"/>
      <c r="E9654"/>
    </row>
    <row r="9655" spans="2:5" x14ac:dyDescent="0.25">
      <c r="B9655"/>
      <c r="C9655"/>
      <c r="D9655"/>
      <c r="E9655"/>
    </row>
    <row r="9656" spans="2:5" x14ac:dyDescent="0.25">
      <c r="B9656"/>
      <c r="C9656"/>
      <c r="D9656"/>
      <c r="E9656"/>
    </row>
    <row r="9657" spans="2:5" x14ac:dyDescent="0.25">
      <c r="B9657"/>
      <c r="C9657"/>
      <c r="D9657"/>
      <c r="E9657"/>
    </row>
    <row r="9658" spans="2:5" x14ac:dyDescent="0.25">
      <c r="B9658"/>
      <c r="C9658"/>
      <c r="D9658"/>
      <c r="E9658"/>
    </row>
    <row r="9659" spans="2:5" x14ac:dyDescent="0.25">
      <c r="B9659"/>
      <c r="C9659"/>
      <c r="D9659"/>
      <c r="E9659"/>
    </row>
    <row r="9660" spans="2:5" x14ac:dyDescent="0.25">
      <c r="B9660"/>
      <c r="C9660"/>
      <c r="D9660"/>
      <c r="E9660"/>
    </row>
    <row r="9661" spans="2:5" x14ac:dyDescent="0.25">
      <c r="B9661"/>
      <c r="C9661"/>
      <c r="D9661"/>
      <c r="E9661"/>
    </row>
    <row r="9662" spans="2:5" x14ac:dyDescent="0.25">
      <c r="B9662"/>
      <c r="C9662"/>
      <c r="D9662"/>
      <c r="E9662"/>
    </row>
    <row r="9663" spans="2:5" x14ac:dyDescent="0.25">
      <c r="B9663"/>
      <c r="C9663"/>
      <c r="D9663"/>
      <c r="E9663"/>
    </row>
    <row r="9664" spans="2:5" x14ac:dyDescent="0.25">
      <c r="B9664"/>
      <c r="C9664"/>
      <c r="D9664"/>
      <c r="E9664"/>
    </row>
    <row r="9665" spans="2:5" x14ac:dyDescent="0.25">
      <c r="B9665"/>
      <c r="C9665"/>
      <c r="D9665"/>
      <c r="E9665"/>
    </row>
    <row r="9666" spans="2:5" x14ac:dyDescent="0.25">
      <c r="B9666"/>
      <c r="C9666"/>
      <c r="D9666"/>
      <c r="E9666"/>
    </row>
    <row r="9667" spans="2:5" x14ac:dyDescent="0.25">
      <c r="B9667"/>
      <c r="C9667"/>
      <c r="D9667"/>
      <c r="E9667"/>
    </row>
    <row r="9668" spans="2:5" x14ac:dyDescent="0.25">
      <c r="B9668"/>
      <c r="C9668"/>
      <c r="D9668"/>
      <c r="E9668"/>
    </row>
    <row r="9669" spans="2:5" x14ac:dyDescent="0.25">
      <c r="B9669"/>
      <c r="C9669"/>
      <c r="D9669"/>
      <c r="E9669"/>
    </row>
    <row r="9670" spans="2:5" x14ac:dyDescent="0.25">
      <c r="B9670"/>
      <c r="C9670"/>
      <c r="D9670"/>
      <c r="E9670"/>
    </row>
    <row r="9671" spans="2:5" x14ac:dyDescent="0.25">
      <c r="B9671"/>
      <c r="C9671"/>
      <c r="D9671"/>
      <c r="E9671"/>
    </row>
    <row r="9672" spans="2:5" x14ac:dyDescent="0.25">
      <c r="B9672"/>
      <c r="C9672"/>
      <c r="D9672"/>
      <c r="E9672"/>
    </row>
    <row r="9673" spans="2:5" x14ac:dyDescent="0.25">
      <c r="B9673"/>
      <c r="C9673"/>
      <c r="D9673"/>
      <c r="E9673"/>
    </row>
    <row r="9674" spans="2:5" x14ac:dyDescent="0.25">
      <c r="B9674"/>
      <c r="C9674"/>
      <c r="D9674"/>
      <c r="E9674"/>
    </row>
    <row r="9675" spans="2:5" x14ac:dyDescent="0.25">
      <c r="B9675"/>
      <c r="C9675"/>
      <c r="D9675"/>
      <c r="E9675"/>
    </row>
    <row r="9676" spans="2:5" x14ac:dyDescent="0.25">
      <c r="B9676"/>
      <c r="C9676"/>
      <c r="D9676"/>
      <c r="E9676"/>
    </row>
    <row r="9677" spans="2:5" x14ac:dyDescent="0.25">
      <c r="B9677"/>
      <c r="C9677"/>
      <c r="D9677"/>
      <c r="E9677"/>
    </row>
    <row r="9678" spans="2:5" x14ac:dyDescent="0.25">
      <c r="B9678"/>
      <c r="C9678"/>
      <c r="D9678"/>
      <c r="E9678"/>
    </row>
    <row r="9679" spans="2:5" x14ac:dyDescent="0.25">
      <c r="B9679"/>
      <c r="C9679"/>
      <c r="D9679"/>
      <c r="E9679"/>
    </row>
    <row r="9680" spans="2:5" x14ac:dyDescent="0.25">
      <c r="B9680"/>
      <c r="C9680"/>
      <c r="D9680"/>
      <c r="E9680"/>
    </row>
    <row r="9681" spans="2:5" x14ac:dyDescent="0.25">
      <c r="B9681"/>
      <c r="C9681"/>
      <c r="D9681"/>
      <c r="E9681"/>
    </row>
    <row r="9682" spans="2:5" x14ac:dyDescent="0.25">
      <c r="B9682"/>
      <c r="C9682"/>
      <c r="D9682"/>
      <c r="E9682"/>
    </row>
    <row r="9683" spans="2:5" x14ac:dyDescent="0.25">
      <c r="B9683"/>
      <c r="C9683"/>
      <c r="D9683"/>
      <c r="E9683"/>
    </row>
    <row r="9684" spans="2:5" x14ac:dyDescent="0.25">
      <c r="B9684"/>
      <c r="C9684"/>
      <c r="D9684"/>
      <c r="E9684"/>
    </row>
    <row r="9685" spans="2:5" x14ac:dyDescent="0.25">
      <c r="B9685"/>
      <c r="C9685"/>
      <c r="D9685"/>
      <c r="E9685"/>
    </row>
    <row r="9686" spans="2:5" x14ac:dyDescent="0.25">
      <c r="B9686"/>
      <c r="C9686"/>
      <c r="D9686"/>
      <c r="E9686"/>
    </row>
    <row r="9687" spans="2:5" x14ac:dyDescent="0.25">
      <c r="B9687"/>
      <c r="C9687"/>
      <c r="D9687"/>
      <c r="E9687"/>
    </row>
    <row r="9688" spans="2:5" x14ac:dyDescent="0.25">
      <c r="B9688"/>
      <c r="C9688"/>
      <c r="D9688"/>
      <c r="E9688"/>
    </row>
    <row r="9689" spans="2:5" x14ac:dyDescent="0.25">
      <c r="B9689"/>
      <c r="C9689"/>
      <c r="D9689"/>
      <c r="E9689"/>
    </row>
    <row r="9690" spans="2:5" x14ac:dyDescent="0.25">
      <c r="B9690"/>
      <c r="C9690"/>
      <c r="D9690"/>
      <c r="E9690"/>
    </row>
    <row r="9691" spans="2:5" x14ac:dyDescent="0.25">
      <c r="B9691"/>
      <c r="C9691"/>
      <c r="D9691"/>
      <c r="E9691"/>
    </row>
    <row r="9692" spans="2:5" x14ac:dyDescent="0.25">
      <c r="B9692"/>
      <c r="C9692"/>
      <c r="D9692"/>
      <c r="E9692"/>
    </row>
    <row r="9693" spans="2:5" x14ac:dyDescent="0.25">
      <c r="B9693"/>
      <c r="C9693"/>
      <c r="D9693"/>
      <c r="E9693"/>
    </row>
    <row r="9694" spans="2:5" x14ac:dyDescent="0.25">
      <c r="B9694"/>
      <c r="C9694"/>
      <c r="D9694"/>
      <c r="E9694"/>
    </row>
    <row r="9695" spans="2:5" x14ac:dyDescent="0.25">
      <c r="B9695"/>
      <c r="C9695"/>
      <c r="D9695"/>
      <c r="E9695"/>
    </row>
    <row r="9696" spans="2:5" x14ac:dyDescent="0.25">
      <c r="B9696"/>
      <c r="C9696"/>
      <c r="D9696"/>
      <c r="E9696"/>
    </row>
    <row r="9697" spans="2:5" x14ac:dyDescent="0.25">
      <c r="B9697"/>
      <c r="C9697"/>
      <c r="D9697"/>
      <c r="E9697"/>
    </row>
    <row r="9698" spans="2:5" x14ac:dyDescent="0.25">
      <c r="B9698"/>
      <c r="C9698"/>
      <c r="D9698"/>
      <c r="E9698"/>
    </row>
    <row r="9699" spans="2:5" x14ac:dyDescent="0.25">
      <c r="B9699"/>
      <c r="C9699"/>
      <c r="D9699"/>
      <c r="E9699"/>
    </row>
    <row r="9700" spans="2:5" x14ac:dyDescent="0.25">
      <c r="B9700"/>
      <c r="C9700"/>
      <c r="D9700"/>
      <c r="E9700"/>
    </row>
    <row r="9701" spans="2:5" x14ac:dyDescent="0.25">
      <c r="B9701"/>
      <c r="C9701"/>
      <c r="D9701"/>
      <c r="E9701"/>
    </row>
    <row r="9702" spans="2:5" x14ac:dyDescent="0.25">
      <c r="B9702"/>
      <c r="C9702"/>
      <c r="D9702"/>
      <c r="E9702"/>
    </row>
    <row r="9703" spans="2:5" x14ac:dyDescent="0.25">
      <c r="B9703"/>
      <c r="C9703"/>
      <c r="D9703"/>
      <c r="E9703"/>
    </row>
    <row r="9704" spans="2:5" x14ac:dyDescent="0.25">
      <c r="B9704"/>
      <c r="C9704"/>
      <c r="D9704"/>
      <c r="E9704"/>
    </row>
    <row r="9705" spans="2:5" x14ac:dyDescent="0.25">
      <c r="B9705"/>
      <c r="C9705"/>
      <c r="D9705"/>
      <c r="E9705"/>
    </row>
    <row r="9706" spans="2:5" x14ac:dyDescent="0.25">
      <c r="B9706"/>
      <c r="C9706"/>
      <c r="D9706"/>
      <c r="E9706"/>
    </row>
    <row r="9707" spans="2:5" x14ac:dyDescent="0.25">
      <c r="B9707"/>
      <c r="C9707"/>
      <c r="D9707"/>
      <c r="E9707"/>
    </row>
    <row r="9708" spans="2:5" x14ac:dyDescent="0.25">
      <c r="B9708"/>
      <c r="C9708"/>
      <c r="D9708"/>
      <c r="E9708"/>
    </row>
    <row r="9709" spans="2:5" x14ac:dyDescent="0.25">
      <c r="B9709"/>
      <c r="C9709"/>
      <c r="D9709"/>
      <c r="E9709"/>
    </row>
    <row r="9710" spans="2:5" x14ac:dyDescent="0.25">
      <c r="B9710"/>
      <c r="C9710"/>
      <c r="D9710"/>
      <c r="E9710"/>
    </row>
    <row r="9711" spans="2:5" x14ac:dyDescent="0.25">
      <c r="B9711"/>
      <c r="C9711"/>
      <c r="D9711"/>
      <c r="E9711"/>
    </row>
    <row r="9712" spans="2:5" x14ac:dyDescent="0.25">
      <c r="B9712"/>
      <c r="C9712"/>
      <c r="D9712"/>
      <c r="E9712"/>
    </row>
    <row r="9713" spans="2:5" x14ac:dyDescent="0.25">
      <c r="B9713"/>
      <c r="C9713"/>
      <c r="D9713"/>
      <c r="E9713"/>
    </row>
    <row r="9714" spans="2:5" x14ac:dyDescent="0.25">
      <c r="B9714"/>
      <c r="C9714"/>
      <c r="D9714"/>
      <c r="E9714"/>
    </row>
    <row r="9715" spans="2:5" x14ac:dyDescent="0.25">
      <c r="B9715"/>
      <c r="C9715"/>
      <c r="D9715"/>
      <c r="E9715"/>
    </row>
    <row r="9716" spans="2:5" x14ac:dyDescent="0.25">
      <c r="B9716"/>
      <c r="C9716"/>
      <c r="D9716"/>
      <c r="E9716"/>
    </row>
    <row r="9717" spans="2:5" x14ac:dyDescent="0.25">
      <c r="B9717"/>
      <c r="C9717"/>
      <c r="D9717"/>
      <c r="E9717"/>
    </row>
    <row r="9718" spans="2:5" x14ac:dyDescent="0.25">
      <c r="B9718"/>
      <c r="C9718"/>
      <c r="D9718"/>
      <c r="E9718"/>
    </row>
    <row r="9719" spans="2:5" x14ac:dyDescent="0.25">
      <c r="B9719"/>
      <c r="C9719"/>
      <c r="D9719"/>
      <c r="E9719"/>
    </row>
    <row r="9720" spans="2:5" x14ac:dyDescent="0.25">
      <c r="B9720"/>
      <c r="C9720"/>
      <c r="D9720"/>
      <c r="E9720"/>
    </row>
    <row r="9721" spans="2:5" x14ac:dyDescent="0.25">
      <c r="B9721"/>
      <c r="C9721"/>
      <c r="D9721"/>
      <c r="E9721"/>
    </row>
    <row r="9722" spans="2:5" x14ac:dyDescent="0.25">
      <c r="B9722"/>
      <c r="C9722"/>
      <c r="D9722"/>
      <c r="E9722"/>
    </row>
    <row r="9723" spans="2:5" x14ac:dyDescent="0.25">
      <c r="B9723"/>
      <c r="C9723"/>
      <c r="D9723"/>
      <c r="E9723"/>
    </row>
    <row r="9724" spans="2:5" x14ac:dyDescent="0.25">
      <c r="B9724"/>
      <c r="C9724"/>
      <c r="D9724"/>
      <c r="E9724"/>
    </row>
    <row r="9725" spans="2:5" x14ac:dyDescent="0.25">
      <c r="B9725"/>
      <c r="C9725"/>
      <c r="D9725"/>
      <c r="E9725"/>
    </row>
    <row r="9726" spans="2:5" x14ac:dyDescent="0.25">
      <c r="B9726"/>
      <c r="C9726"/>
      <c r="D9726"/>
      <c r="E9726"/>
    </row>
    <row r="9727" spans="2:5" x14ac:dyDescent="0.25">
      <c r="B9727"/>
      <c r="C9727"/>
      <c r="D9727"/>
      <c r="E9727"/>
    </row>
    <row r="9728" spans="2:5" x14ac:dyDescent="0.25">
      <c r="B9728"/>
      <c r="C9728"/>
      <c r="D9728"/>
      <c r="E9728"/>
    </row>
    <row r="9729" spans="2:5" x14ac:dyDescent="0.25">
      <c r="B9729"/>
      <c r="C9729"/>
      <c r="D9729"/>
      <c r="E9729"/>
    </row>
    <row r="9730" spans="2:5" x14ac:dyDescent="0.25">
      <c r="B9730"/>
      <c r="C9730"/>
      <c r="D9730"/>
      <c r="E9730"/>
    </row>
    <row r="9731" spans="2:5" x14ac:dyDescent="0.25">
      <c r="B9731"/>
      <c r="C9731"/>
      <c r="D9731"/>
      <c r="E9731"/>
    </row>
    <row r="9732" spans="2:5" x14ac:dyDescent="0.25">
      <c r="B9732"/>
      <c r="C9732"/>
      <c r="D9732"/>
      <c r="E9732"/>
    </row>
    <row r="9733" spans="2:5" x14ac:dyDescent="0.25">
      <c r="B9733"/>
      <c r="C9733"/>
      <c r="D9733"/>
      <c r="E9733"/>
    </row>
    <row r="9734" spans="2:5" x14ac:dyDescent="0.25">
      <c r="B9734"/>
      <c r="C9734"/>
      <c r="D9734"/>
      <c r="E9734"/>
    </row>
    <row r="9735" spans="2:5" x14ac:dyDescent="0.25">
      <c r="B9735"/>
      <c r="C9735"/>
      <c r="D9735"/>
      <c r="E9735"/>
    </row>
    <row r="9736" spans="2:5" x14ac:dyDescent="0.25">
      <c r="B9736"/>
      <c r="C9736"/>
      <c r="D9736"/>
      <c r="E9736"/>
    </row>
    <row r="9737" spans="2:5" x14ac:dyDescent="0.25">
      <c r="B9737"/>
      <c r="C9737"/>
      <c r="D9737"/>
      <c r="E9737"/>
    </row>
    <row r="9738" spans="2:5" x14ac:dyDescent="0.25">
      <c r="B9738"/>
      <c r="C9738"/>
      <c r="D9738"/>
      <c r="E9738"/>
    </row>
    <row r="9739" spans="2:5" x14ac:dyDescent="0.25">
      <c r="B9739"/>
      <c r="C9739"/>
      <c r="D9739"/>
      <c r="E9739"/>
    </row>
    <row r="9740" spans="2:5" x14ac:dyDescent="0.25">
      <c r="B9740"/>
      <c r="C9740"/>
      <c r="D9740"/>
      <c r="E9740"/>
    </row>
    <row r="9741" spans="2:5" x14ac:dyDescent="0.25">
      <c r="B9741"/>
      <c r="C9741"/>
      <c r="D9741"/>
      <c r="E9741"/>
    </row>
    <row r="9742" spans="2:5" x14ac:dyDescent="0.25">
      <c r="B9742"/>
      <c r="C9742"/>
      <c r="D9742"/>
      <c r="E9742"/>
    </row>
    <row r="9743" spans="2:5" x14ac:dyDescent="0.25">
      <c r="B9743"/>
      <c r="C9743"/>
      <c r="D9743"/>
      <c r="E9743"/>
    </row>
    <row r="9744" spans="2:5" x14ac:dyDescent="0.25">
      <c r="B9744"/>
      <c r="C9744"/>
      <c r="D9744"/>
      <c r="E9744"/>
    </row>
    <row r="9745" spans="2:5" x14ac:dyDescent="0.25">
      <c r="B9745"/>
      <c r="C9745"/>
      <c r="D9745"/>
      <c r="E9745"/>
    </row>
    <row r="9746" spans="2:5" x14ac:dyDescent="0.25">
      <c r="B9746"/>
      <c r="C9746"/>
      <c r="D9746"/>
      <c r="E9746"/>
    </row>
    <row r="9747" spans="2:5" x14ac:dyDescent="0.25">
      <c r="B9747"/>
      <c r="C9747"/>
      <c r="D9747"/>
      <c r="E9747"/>
    </row>
    <row r="9748" spans="2:5" x14ac:dyDescent="0.25">
      <c r="B9748"/>
      <c r="C9748"/>
      <c r="D9748"/>
      <c r="E9748"/>
    </row>
    <row r="9749" spans="2:5" x14ac:dyDescent="0.25">
      <c r="B9749"/>
      <c r="C9749"/>
      <c r="D9749"/>
      <c r="E9749"/>
    </row>
    <row r="9750" spans="2:5" x14ac:dyDescent="0.25">
      <c r="B9750"/>
      <c r="C9750"/>
      <c r="D9750"/>
      <c r="E9750"/>
    </row>
    <row r="9751" spans="2:5" x14ac:dyDescent="0.25">
      <c r="B9751"/>
      <c r="C9751"/>
      <c r="D9751"/>
      <c r="E9751"/>
    </row>
    <row r="9752" spans="2:5" x14ac:dyDescent="0.25">
      <c r="B9752"/>
      <c r="C9752"/>
      <c r="D9752"/>
      <c r="E9752"/>
    </row>
    <row r="9753" spans="2:5" x14ac:dyDescent="0.25">
      <c r="B9753"/>
      <c r="C9753"/>
      <c r="D9753"/>
      <c r="E9753"/>
    </row>
    <row r="9754" spans="2:5" x14ac:dyDescent="0.25">
      <c r="B9754"/>
      <c r="C9754"/>
      <c r="D9754"/>
      <c r="E9754"/>
    </row>
    <row r="9755" spans="2:5" x14ac:dyDescent="0.25">
      <c r="B9755"/>
      <c r="C9755"/>
      <c r="D9755"/>
      <c r="E9755"/>
    </row>
    <row r="9756" spans="2:5" x14ac:dyDescent="0.25">
      <c r="B9756"/>
      <c r="C9756"/>
      <c r="D9756"/>
      <c r="E9756"/>
    </row>
    <row r="9757" spans="2:5" x14ac:dyDescent="0.25">
      <c r="B9757"/>
      <c r="C9757"/>
      <c r="D9757"/>
      <c r="E9757"/>
    </row>
    <row r="9758" spans="2:5" x14ac:dyDescent="0.25">
      <c r="B9758"/>
      <c r="C9758"/>
      <c r="D9758"/>
      <c r="E9758"/>
    </row>
    <row r="9759" spans="2:5" x14ac:dyDescent="0.25">
      <c r="B9759"/>
      <c r="C9759"/>
      <c r="D9759"/>
      <c r="E9759"/>
    </row>
    <row r="9760" spans="2:5" x14ac:dyDescent="0.25">
      <c r="B9760"/>
      <c r="C9760"/>
      <c r="D9760"/>
      <c r="E9760"/>
    </row>
    <row r="9761" spans="2:5" x14ac:dyDescent="0.25">
      <c r="B9761"/>
      <c r="C9761"/>
      <c r="D9761"/>
      <c r="E9761"/>
    </row>
    <row r="9762" spans="2:5" x14ac:dyDescent="0.25">
      <c r="B9762"/>
      <c r="C9762"/>
      <c r="D9762"/>
      <c r="E9762"/>
    </row>
    <row r="9763" spans="2:5" x14ac:dyDescent="0.25">
      <c r="B9763"/>
      <c r="C9763"/>
      <c r="D9763"/>
      <c r="E9763"/>
    </row>
    <row r="9764" spans="2:5" x14ac:dyDescent="0.25">
      <c r="B9764"/>
      <c r="C9764"/>
      <c r="D9764"/>
      <c r="E9764"/>
    </row>
    <row r="9765" spans="2:5" x14ac:dyDescent="0.25">
      <c r="B9765"/>
      <c r="C9765"/>
      <c r="D9765"/>
      <c r="E9765"/>
    </row>
    <row r="9766" spans="2:5" x14ac:dyDescent="0.25">
      <c r="B9766"/>
      <c r="C9766"/>
      <c r="D9766"/>
      <c r="E9766"/>
    </row>
    <row r="9767" spans="2:5" x14ac:dyDescent="0.25">
      <c r="B9767"/>
      <c r="C9767"/>
      <c r="D9767"/>
      <c r="E9767"/>
    </row>
    <row r="9768" spans="2:5" x14ac:dyDescent="0.25">
      <c r="B9768"/>
      <c r="C9768"/>
      <c r="D9768"/>
      <c r="E9768"/>
    </row>
    <row r="9769" spans="2:5" x14ac:dyDescent="0.25">
      <c r="B9769"/>
      <c r="C9769"/>
      <c r="D9769"/>
      <c r="E9769"/>
    </row>
    <row r="9770" spans="2:5" x14ac:dyDescent="0.25">
      <c r="B9770"/>
      <c r="C9770"/>
      <c r="D9770"/>
      <c r="E9770"/>
    </row>
    <row r="9771" spans="2:5" x14ac:dyDescent="0.25">
      <c r="B9771"/>
      <c r="C9771"/>
      <c r="D9771"/>
      <c r="E9771"/>
    </row>
    <row r="9772" spans="2:5" x14ac:dyDescent="0.25">
      <c r="B9772"/>
      <c r="C9772"/>
      <c r="D9772"/>
      <c r="E9772"/>
    </row>
    <row r="9773" spans="2:5" x14ac:dyDescent="0.25">
      <c r="B9773"/>
      <c r="C9773"/>
      <c r="D9773"/>
      <c r="E9773"/>
    </row>
    <row r="9774" spans="2:5" x14ac:dyDescent="0.25">
      <c r="B9774"/>
      <c r="C9774"/>
      <c r="D9774"/>
      <c r="E9774"/>
    </row>
    <row r="9775" spans="2:5" x14ac:dyDescent="0.25">
      <c r="B9775"/>
      <c r="C9775"/>
      <c r="D9775"/>
      <c r="E9775"/>
    </row>
    <row r="9776" spans="2:5" x14ac:dyDescent="0.25">
      <c r="B9776"/>
      <c r="C9776"/>
      <c r="D9776"/>
      <c r="E9776"/>
    </row>
    <row r="9777" spans="2:5" x14ac:dyDescent="0.25">
      <c r="B9777"/>
      <c r="C9777"/>
      <c r="D9777"/>
      <c r="E9777"/>
    </row>
    <row r="9778" spans="2:5" x14ac:dyDescent="0.25">
      <c r="B9778"/>
      <c r="C9778"/>
      <c r="D9778"/>
      <c r="E9778"/>
    </row>
    <row r="9779" spans="2:5" x14ac:dyDescent="0.25">
      <c r="B9779"/>
      <c r="C9779"/>
      <c r="D9779"/>
      <c r="E9779"/>
    </row>
    <row r="9780" spans="2:5" x14ac:dyDescent="0.25">
      <c r="B9780"/>
      <c r="C9780"/>
      <c r="D9780"/>
      <c r="E9780"/>
    </row>
    <row r="9781" spans="2:5" x14ac:dyDescent="0.25">
      <c r="B9781"/>
      <c r="C9781"/>
      <c r="D9781"/>
      <c r="E9781"/>
    </row>
    <row r="9782" spans="2:5" x14ac:dyDescent="0.25">
      <c r="B9782"/>
      <c r="C9782"/>
      <c r="D9782"/>
      <c r="E9782"/>
    </row>
    <row r="9783" spans="2:5" x14ac:dyDescent="0.25">
      <c r="B9783"/>
      <c r="C9783"/>
      <c r="D9783"/>
      <c r="E9783"/>
    </row>
    <row r="9784" spans="2:5" x14ac:dyDescent="0.25">
      <c r="B9784"/>
      <c r="C9784"/>
      <c r="D9784"/>
      <c r="E9784"/>
    </row>
    <row r="9785" spans="2:5" x14ac:dyDescent="0.25">
      <c r="B9785"/>
      <c r="C9785"/>
      <c r="D9785"/>
      <c r="E9785"/>
    </row>
    <row r="9786" spans="2:5" x14ac:dyDescent="0.25">
      <c r="B9786"/>
      <c r="C9786"/>
      <c r="D9786"/>
      <c r="E9786"/>
    </row>
    <row r="9787" spans="2:5" x14ac:dyDescent="0.25">
      <c r="B9787"/>
      <c r="C9787"/>
      <c r="D9787"/>
      <c r="E9787"/>
    </row>
    <row r="9788" spans="2:5" x14ac:dyDescent="0.25">
      <c r="B9788"/>
      <c r="C9788"/>
      <c r="D9788"/>
      <c r="E9788"/>
    </row>
    <row r="9789" spans="2:5" x14ac:dyDescent="0.25">
      <c r="B9789"/>
      <c r="C9789"/>
      <c r="D9789"/>
      <c r="E9789"/>
    </row>
    <row r="9790" spans="2:5" x14ac:dyDescent="0.25">
      <c r="B9790"/>
      <c r="C9790"/>
      <c r="D9790"/>
      <c r="E9790"/>
    </row>
    <row r="9791" spans="2:5" x14ac:dyDescent="0.25">
      <c r="B9791"/>
      <c r="C9791"/>
      <c r="D9791"/>
      <c r="E9791"/>
    </row>
    <row r="9792" spans="2:5" x14ac:dyDescent="0.25">
      <c r="B9792"/>
      <c r="C9792"/>
      <c r="D9792"/>
      <c r="E9792"/>
    </row>
    <row r="9793" spans="2:5" x14ac:dyDescent="0.25">
      <c r="B9793"/>
      <c r="C9793"/>
      <c r="D9793"/>
      <c r="E9793"/>
    </row>
    <row r="9794" spans="2:5" x14ac:dyDescent="0.25">
      <c r="B9794"/>
      <c r="C9794"/>
      <c r="D9794"/>
      <c r="E9794"/>
    </row>
    <row r="9795" spans="2:5" x14ac:dyDescent="0.25">
      <c r="B9795"/>
      <c r="C9795"/>
      <c r="D9795"/>
      <c r="E9795"/>
    </row>
    <row r="9796" spans="2:5" x14ac:dyDescent="0.25">
      <c r="B9796"/>
      <c r="C9796"/>
      <c r="D9796"/>
      <c r="E9796"/>
    </row>
    <row r="9797" spans="2:5" x14ac:dyDescent="0.25">
      <c r="B9797"/>
      <c r="C9797"/>
      <c r="D9797"/>
      <c r="E9797"/>
    </row>
    <row r="9798" spans="2:5" x14ac:dyDescent="0.25">
      <c r="B9798"/>
      <c r="C9798"/>
      <c r="D9798"/>
      <c r="E9798"/>
    </row>
    <row r="9799" spans="2:5" x14ac:dyDescent="0.25">
      <c r="B9799"/>
      <c r="C9799"/>
      <c r="D9799"/>
      <c r="E9799"/>
    </row>
    <row r="9800" spans="2:5" x14ac:dyDescent="0.25">
      <c r="B9800"/>
      <c r="C9800"/>
      <c r="D9800"/>
      <c r="E9800"/>
    </row>
    <row r="9801" spans="2:5" x14ac:dyDescent="0.25">
      <c r="B9801"/>
      <c r="C9801"/>
      <c r="D9801"/>
      <c r="E9801"/>
    </row>
    <row r="9802" spans="2:5" x14ac:dyDescent="0.25">
      <c r="B9802"/>
      <c r="C9802"/>
      <c r="D9802"/>
      <c r="E9802"/>
    </row>
    <row r="9803" spans="2:5" x14ac:dyDescent="0.25">
      <c r="B9803"/>
      <c r="C9803"/>
      <c r="D9803"/>
      <c r="E9803"/>
    </row>
    <row r="9804" spans="2:5" x14ac:dyDescent="0.25">
      <c r="B9804"/>
      <c r="C9804"/>
      <c r="D9804"/>
      <c r="E9804"/>
    </row>
    <row r="9805" spans="2:5" x14ac:dyDescent="0.25">
      <c r="B9805"/>
      <c r="C9805"/>
      <c r="D9805"/>
      <c r="E9805"/>
    </row>
    <row r="9806" spans="2:5" x14ac:dyDescent="0.25">
      <c r="B9806"/>
      <c r="C9806"/>
      <c r="D9806"/>
      <c r="E9806"/>
    </row>
    <row r="9807" spans="2:5" x14ac:dyDescent="0.25">
      <c r="B9807"/>
      <c r="C9807"/>
      <c r="D9807"/>
      <c r="E9807"/>
    </row>
    <row r="9808" spans="2:5" x14ac:dyDescent="0.25">
      <c r="B9808"/>
      <c r="C9808"/>
      <c r="D9808"/>
      <c r="E9808"/>
    </row>
    <row r="9809" spans="2:5" x14ac:dyDescent="0.25">
      <c r="B9809"/>
      <c r="C9809"/>
      <c r="D9809"/>
      <c r="E9809"/>
    </row>
    <row r="9810" spans="2:5" x14ac:dyDescent="0.25">
      <c r="B9810"/>
      <c r="C9810"/>
      <c r="D9810"/>
      <c r="E9810"/>
    </row>
    <row r="9811" spans="2:5" x14ac:dyDescent="0.25">
      <c r="B9811"/>
      <c r="C9811"/>
      <c r="D9811"/>
      <c r="E9811"/>
    </row>
    <row r="9812" spans="2:5" x14ac:dyDescent="0.25">
      <c r="B9812"/>
      <c r="C9812"/>
      <c r="D9812"/>
      <c r="E9812"/>
    </row>
    <row r="9813" spans="2:5" x14ac:dyDescent="0.25">
      <c r="B9813"/>
      <c r="C9813"/>
      <c r="D9813"/>
      <c r="E9813"/>
    </row>
    <row r="9814" spans="2:5" x14ac:dyDescent="0.25">
      <c r="B9814"/>
      <c r="C9814"/>
      <c r="D9814"/>
      <c r="E9814"/>
    </row>
    <row r="9815" spans="2:5" x14ac:dyDescent="0.25">
      <c r="B9815"/>
      <c r="C9815"/>
      <c r="D9815"/>
      <c r="E9815"/>
    </row>
    <row r="9816" spans="2:5" x14ac:dyDescent="0.25">
      <c r="B9816"/>
      <c r="C9816"/>
      <c r="D9816"/>
      <c r="E9816"/>
    </row>
    <row r="9817" spans="2:5" x14ac:dyDescent="0.25">
      <c r="B9817"/>
      <c r="C9817"/>
      <c r="D9817"/>
      <c r="E9817"/>
    </row>
    <row r="9818" spans="2:5" x14ac:dyDescent="0.25">
      <c r="B9818"/>
      <c r="C9818"/>
      <c r="D9818"/>
      <c r="E9818"/>
    </row>
    <row r="9819" spans="2:5" x14ac:dyDescent="0.25">
      <c r="B9819"/>
      <c r="C9819"/>
      <c r="D9819"/>
      <c r="E9819"/>
    </row>
    <row r="9820" spans="2:5" x14ac:dyDescent="0.25">
      <c r="B9820"/>
      <c r="C9820"/>
      <c r="D9820"/>
      <c r="E9820"/>
    </row>
    <row r="9821" spans="2:5" x14ac:dyDescent="0.25">
      <c r="B9821"/>
      <c r="C9821"/>
      <c r="D9821"/>
      <c r="E9821"/>
    </row>
    <row r="9822" spans="2:5" x14ac:dyDescent="0.25">
      <c r="B9822"/>
      <c r="C9822"/>
      <c r="D9822"/>
      <c r="E9822"/>
    </row>
    <row r="9823" spans="2:5" x14ac:dyDescent="0.25">
      <c r="B9823"/>
      <c r="C9823"/>
      <c r="D9823"/>
      <c r="E9823"/>
    </row>
    <row r="9824" spans="2:5" x14ac:dyDescent="0.25">
      <c r="B9824"/>
      <c r="C9824"/>
      <c r="D9824"/>
      <c r="E9824"/>
    </row>
    <row r="9825" spans="2:5" x14ac:dyDescent="0.25">
      <c r="B9825"/>
      <c r="C9825"/>
      <c r="D9825"/>
      <c r="E9825"/>
    </row>
    <row r="9826" spans="2:5" x14ac:dyDescent="0.25">
      <c r="B9826"/>
      <c r="C9826"/>
      <c r="D9826"/>
      <c r="E9826"/>
    </row>
    <row r="9827" spans="2:5" x14ac:dyDescent="0.25">
      <c r="B9827"/>
      <c r="C9827"/>
      <c r="D9827"/>
      <c r="E9827"/>
    </row>
    <row r="9828" spans="2:5" x14ac:dyDescent="0.25">
      <c r="B9828"/>
      <c r="C9828"/>
      <c r="D9828"/>
      <c r="E9828"/>
    </row>
    <row r="9829" spans="2:5" x14ac:dyDescent="0.25">
      <c r="B9829"/>
      <c r="C9829"/>
      <c r="D9829"/>
      <c r="E9829"/>
    </row>
    <row r="9830" spans="2:5" x14ac:dyDescent="0.25">
      <c r="B9830"/>
      <c r="C9830"/>
      <c r="D9830"/>
      <c r="E9830"/>
    </row>
    <row r="9831" spans="2:5" x14ac:dyDescent="0.25">
      <c r="B9831"/>
      <c r="C9831"/>
      <c r="D9831"/>
      <c r="E9831"/>
    </row>
    <row r="9832" spans="2:5" x14ac:dyDescent="0.25">
      <c r="B9832"/>
      <c r="C9832"/>
      <c r="D9832"/>
      <c r="E9832"/>
    </row>
    <row r="9833" spans="2:5" x14ac:dyDescent="0.25">
      <c r="B9833"/>
      <c r="C9833"/>
      <c r="D9833"/>
      <c r="E9833"/>
    </row>
    <row r="9834" spans="2:5" x14ac:dyDescent="0.25">
      <c r="B9834"/>
      <c r="C9834"/>
      <c r="D9834"/>
      <c r="E9834"/>
    </row>
    <row r="9835" spans="2:5" x14ac:dyDescent="0.25">
      <c r="B9835"/>
      <c r="C9835"/>
      <c r="D9835"/>
      <c r="E9835"/>
    </row>
    <row r="9836" spans="2:5" x14ac:dyDescent="0.25">
      <c r="B9836"/>
      <c r="C9836"/>
      <c r="D9836"/>
      <c r="E9836"/>
    </row>
    <row r="9837" spans="2:5" x14ac:dyDescent="0.25">
      <c r="B9837"/>
      <c r="C9837"/>
      <c r="D9837"/>
      <c r="E9837"/>
    </row>
    <row r="9838" spans="2:5" x14ac:dyDescent="0.25">
      <c r="B9838"/>
      <c r="C9838"/>
      <c r="D9838"/>
      <c r="E9838"/>
    </row>
    <row r="9839" spans="2:5" x14ac:dyDescent="0.25">
      <c r="B9839"/>
      <c r="C9839"/>
      <c r="D9839"/>
      <c r="E9839"/>
    </row>
    <row r="9840" spans="2:5" x14ac:dyDescent="0.25">
      <c r="B9840"/>
      <c r="C9840"/>
      <c r="D9840"/>
      <c r="E9840"/>
    </row>
    <row r="9841" spans="2:5" x14ac:dyDescent="0.25">
      <c r="B9841"/>
      <c r="C9841"/>
      <c r="D9841"/>
      <c r="E9841"/>
    </row>
    <row r="9842" spans="2:5" x14ac:dyDescent="0.25">
      <c r="B9842"/>
      <c r="C9842"/>
      <c r="D9842"/>
      <c r="E9842"/>
    </row>
    <row r="9843" spans="2:5" x14ac:dyDescent="0.25">
      <c r="B9843"/>
      <c r="C9843"/>
      <c r="D9843"/>
      <c r="E9843"/>
    </row>
    <row r="9844" spans="2:5" x14ac:dyDescent="0.25">
      <c r="B9844"/>
      <c r="C9844"/>
      <c r="D9844"/>
      <c r="E9844"/>
    </row>
    <row r="9845" spans="2:5" x14ac:dyDescent="0.25">
      <c r="B9845"/>
      <c r="C9845"/>
      <c r="D9845"/>
      <c r="E9845"/>
    </row>
    <row r="9846" spans="2:5" x14ac:dyDescent="0.25">
      <c r="B9846"/>
      <c r="C9846"/>
      <c r="D9846"/>
      <c r="E9846"/>
    </row>
    <row r="9847" spans="2:5" x14ac:dyDescent="0.25">
      <c r="B9847"/>
      <c r="C9847"/>
      <c r="D9847"/>
      <c r="E9847"/>
    </row>
    <row r="9848" spans="2:5" x14ac:dyDescent="0.25">
      <c r="B9848"/>
      <c r="C9848"/>
      <c r="D9848"/>
      <c r="E9848"/>
    </row>
    <row r="9849" spans="2:5" x14ac:dyDescent="0.25">
      <c r="B9849"/>
      <c r="C9849"/>
      <c r="D9849"/>
      <c r="E9849"/>
    </row>
    <row r="9850" spans="2:5" x14ac:dyDescent="0.25">
      <c r="B9850"/>
      <c r="C9850"/>
      <c r="D9850"/>
      <c r="E9850"/>
    </row>
    <row r="9851" spans="2:5" x14ac:dyDescent="0.25">
      <c r="B9851"/>
      <c r="C9851"/>
      <c r="D9851"/>
      <c r="E9851"/>
    </row>
    <row r="9852" spans="2:5" x14ac:dyDescent="0.25">
      <c r="B9852"/>
      <c r="C9852"/>
      <c r="D9852"/>
      <c r="E9852"/>
    </row>
    <row r="9853" spans="2:5" x14ac:dyDescent="0.25">
      <c r="B9853"/>
      <c r="C9853"/>
      <c r="D9853"/>
      <c r="E9853"/>
    </row>
    <row r="9854" spans="2:5" x14ac:dyDescent="0.25">
      <c r="B9854"/>
      <c r="C9854"/>
      <c r="D9854"/>
      <c r="E9854"/>
    </row>
    <row r="9855" spans="2:5" x14ac:dyDescent="0.25">
      <c r="B9855"/>
      <c r="C9855"/>
      <c r="D9855"/>
      <c r="E9855"/>
    </row>
    <row r="9856" spans="2:5" x14ac:dyDescent="0.25">
      <c r="B9856"/>
      <c r="C9856"/>
      <c r="D9856"/>
      <c r="E9856"/>
    </row>
    <row r="9857" spans="2:5" x14ac:dyDescent="0.25">
      <c r="B9857"/>
      <c r="C9857"/>
      <c r="D9857"/>
      <c r="E9857"/>
    </row>
    <row r="9858" spans="2:5" x14ac:dyDescent="0.25">
      <c r="B9858"/>
      <c r="C9858"/>
      <c r="D9858"/>
      <c r="E9858"/>
    </row>
    <row r="9859" spans="2:5" x14ac:dyDescent="0.25">
      <c r="B9859"/>
      <c r="C9859"/>
      <c r="D9859"/>
      <c r="E9859"/>
    </row>
    <row r="9860" spans="2:5" x14ac:dyDescent="0.25">
      <c r="B9860"/>
      <c r="C9860"/>
      <c r="D9860"/>
      <c r="E9860"/>
    </row>
    <row r="9861" spans="2:5" x14ac:dyDescent="0.25">
      <c r="B9861"/>
      <c r="C9861"/>
      <c r="D9861"/>
      <c r="E9861"/>
    </row>
    <row r="9862" spans="2:5" x14ac:dyDescent="0.25">
      <c r="B9862"/>
      <c r="C9862"/>
      <c r="D9862"/>
      <c r="E9862"/>
    </row>
    <row r="9863" spans="2:5" x14ac:dyDescent="0.25">
      <c r="B9863"/>
      <c r="C9863"/>
      <c r="D9863"/>
      <c r="E9863"/>
    </row>
    <row r="9864" spans="2:5" x14ac:dyDescent="0.25">
      <c r="B9864"/>
      <c r="C9864"/>
      <c r="D9864"/>
      <c r="E9864"/>
    </row>
    <row r="9865" spans="2:5" x14ac:dyDescent="0.25">
      <c r="B9865"/>
      <c r="C9865"/>
      <c r="D9865"/>
      <c r="E9865"/>
    </row>
    <row r="9866" spans="2:5" x14ac:dyDescent="0.25">
      <c r="B9866"/>
      <c r="C9866"/>
      <c r="D9866"/>
      <c r="E9866"/>
    </row>
    <row r="9867" spans="2:5" x14ac:dyDescent="0.25">
      <c r="B9867"/>
      <c r="C9867"/>
      <c r="D9867"/>
      <c r="E9867"/>
    </row>
    <row r="9868" spans="2:5" x14ac:dyDescent="0.25">
      <c r="B9868"/>
      <c r="C9868"/>
      <c r="D9868"/>
      <c r="E9868"/>
    </row>
    <row r="9869" spans="2:5" x14ac:dyDescent="0.25">
      <c r="B9869"/>
      <c r="C9869"/>
      <c r="D9869"/>
      <c r="E9869"/>
    </row>
    <row r="9870" spans="2:5" x14ac:dyDescent="0.25">
      <c r="B9870"/>
      <c r="C9870"/>
      <c r="D9870"/>
      <c r="E9870"/>
    </row>
    <row r="9871" spans="2:5" x14ac:dyDescent="0.25">
      <c r="B9871"/>
      <c r="C9871"/>
      <c r="D9871"/>
      <c r="E9871"/>
    </row>
    <row r="9872" spans="2:5" x14ac:dyDescent="0.25">
      <c r="B9872"/>
      <c r="C9872"/>
      <c r="D9872"/>
      <c r="E9872"/>
    </row>
    <row r="9873" spans="2:5" x14ac:dyDescent="0.25">
      <c r="B9873"/>
      <c r="C9873"/>
      <c r="D9873"/>
      <c r="E9873"/>
    </row>
    <row r="9874" spans="2:5" x14ac:dyDescent="0.25">
      <c r="B9874"/>
      <c r="C9874"/>
      <c r="D9874"/>
      <c r="E9874"/>
    </row>
    <row r="9875" spans="2:5" x14ac:dyDescent="0.25">
      <c r="B9875"/>
      <c r="C9875"/>
      <c r="D9875"/>
      <c r="E9875"/>
    </row>
    <row r="9876" spans="2:5" x14ac:dyDescent="0.25">
      <c r="B9876"/>
      <c r="C9876"/>
      <c r="D9876"/>
      <c r="E9876"/>
    </row>
    <row r="9877" spans="2:5" x14ac:dyDescent="0.25">
      <c r="B9877"/>
      <c r="C9877"/>
      <c r="D9877"/>
      <c r="E9877"/>
    </row>
    <row r="9878" spans="2:5" x14ac:dyDescent="0.25">
      <c r="B9878"/>
      <c r="C9878"/>
      <c r="D9878"/>
      <c r="E9878"/>
    </row>
    <row r="9879" spans="2:5" x14ac:dyDescent="0.25">
      <c r="B9879"/>
      <c r="C9879"/>
      <c r="D9879"/>
      <c r="E9879"/>
    </row>
    <row r="9880" spans="2:5" x14ac:dyDescent="0.25">
      <c r="B9880"/>
      <c r="C9880"/>
      <c r="D9880"/>
      <c r="E9880"/>
    </row>
    <row r="9881" spans="2:5" x14ac:dyDescent="0.25">
      <c r="B9881"/>
      <c r="C9881"/>
      <c r="D9881"/>
      <c r="E9881"/>
    </row>
    <row r="9882" spans="2:5" x14ac:dyDescent="0.25">
      <c r="B9882"/>
      <c r="C9882"/>
      <c r="D9882"/>
      <c r="E9882"/>
    </row>
    <row r="9883" spans="2:5" x14ac:dyDescent="0.25">
      <c r="B9883"/>
      <c r="C9883"/>
      <c r="D9883"/>
      <c r="E9883"/>
    </row>
    <row r="9884" spans="2:5" x14ac:dyDescent="0.25">
      <c r="B9884"/>
      <c r="C9884"/>
      <c r="D9884"/>
      <c r="E9884"/>
    </row>
    <row r="9885" spans="2:5" x14ac:dyDescent="0.25">
      <c r="B9885"/>
      <c r="C9885"/>
      <c r="D9885"/>
      <c r="E9885"/>
    </row>
    <row r="9886" spans="2:5" x14ac:dyDescent="0.25">
      <c r="B9886"/>
      <c r="C9886"/>
      <c r="D9886"/>
      <c r="E9886"/>
    </row>
    <row r="9887" spans="2:5" x14ac:dyDescent="0.25">
      <c r="B9887"/>
      <c r="C9887"/>
      <c r="D9887"/>
      <c r="E9887"/>
    </row>
    <row r="9888" spans="2:5" x14ac:dyDescent="0.25">
      <c r="B9888"/>
      <c r="C9888"/>
      <c r="D9888"/>
      <c r="E9888"/>
    </row>
    <row r="9889" spans="2:5" x14ac:dyDescent="0.25">
      <c r="B9889"/>
      <c r="C9889"/>
      <c r="D9889"/>
      <c r="E9889"/>
    </row>
    <row r="9890" spans="2:5" x14ac:dyDescent="0.25">
      <c r="B9890"/>
      <c r="C9890"/>
      <c r="D9890"/>
      <c r="E9890"/>
    </row>
    <row r="9891" spans="2:5" x14ac:dyDescent="0.25">
      <c r="B9891"/>
      <c r="C9891"/>
      <c r="D9891"/>
      <c r="E9891"/>
    </row>
    <row r="9892" spans="2:5" x14ac:dyDescent="0.25">
      <c r="B9892"/>
      <c r="C9892"/>
      <c r="D9892"/>
      <c r="E9892"/>
    </row>
    <row r="9893" spans="2:5" x14ac:dyDescent="0.25">
      <c r="B9893"/>
      <c r="C9893"/>
      <c r="D9893"/>
      <c r="E9893"/>
    </row>
    <row r="9894" spans="2:5" x14ac:dyDescent="0.25">
      <c r="B9894"/>
      <c r="C9894"/>
      <c r="D9894"/>
      <c r="E9894"/>
    </row>
    <row r="9895" spans="2:5" x14ac:dyDescent="0.25">
      <c r="B9895"/>
      <c r="C9895"/>
      <c r="D9895"/>
      <c r="E9895"/>
    </row>
    <row r="9896" spans="2:5" x14ac:dyDescent="0.25">
      <c r="B9896"/>
      <c r="C9896"/>
      <c r="D9896"/>
      <c r="E9896"/>
    </row>
    <row r="9897" spans="2:5" x14ac:dyDescent="0.25">
      <c r="B9897"/>
      <c r="C9897"/>
      <c r="D9897"/>
      <c r="E9897"/>
    </row>
    <row r="9898" spans="2:5" x14ac:dyDescent="0.25">
      <c r="B9898"/>
      <c r="C9898"/>
      <c r="D9898"/>
      <c r="E9898"/>
    </row>
    <row r="9899" spans="2:5" x14ac:dyDescent="0.25">
      <c r="B9899"/>
      <c r="C9899"/>
      <c r="D9899"/>
      <c r="E9899"/>
    </row>
    <row r="9900" spans="2:5" x14ac:dyDescent="0.25">
      <c r="B9900"/>
      <c r="C9900"/>
      <c r="D9900"/>
      <c r="E9900"/>
    </row>
    <row r="9901" spans="2:5" x14ac:dyDescent="0.25">
      <c r="B9901"/>
      <c r="C9901"/>
      <c r="D9901"/>
      <c r="E9901"/>
    </row>
    <row r="9902" spans="2:5" x14ac:dyDescent="0.25">
      <c r="B9902"/>
      <c r="C9902"/>
      <c r="D9902"/>
      <c r="E9902"/>
    </row>
    <row r="9903" spans="2:5" x14ac:dyDescent="0.25">
      <c r="B9903"/>
      <c r="C9903"/>
      <c r="D9903"/>
      <c r="E9903"/>
    </row>
    <row r="9904" spans="2:5" x14ac:dyDescent="0.25">
      <c r="B9904"/>
      <c r="C9904"/>
      <c r="D9904"/>
      <c r="E9904"/>
    </row>
    <row r="9905" spans="2:5" x14ac:dyDescent="0.25">
      <c r="B9905"/>
      <c r="C9905"/>
      <c r="D9905"/>
      <c r="E9905"/>
    </row>
    <row r="9906" spans="2:5" x14ac:dyDescent="0.25">
      <c r="B9906"/>
      <c r="C9906"/>
      <c r="D9906"/>
      <c r="E9906"/>
    </row>
    <row r="9907" spans="2:5" x14ac:dyDescent="0.25">
      <c r="B9907"/>
      <c r="C9907"/>
      <c r="D9907"/>
      <c r="E9907"/>
    </row>
    <row r="9908" spans="2:5" x14ac:dyDescent="0.25">
      <c r="B9908"/>
      <c r="C9908"/>
      <c r="D9908"/>
      <c r="E9908"/>
    </row>
    <row r="9909" spans="2:5" x14ac:dyDescent="0.25">
      <c r="B9909"/>
      <c r="C9909"/>
      <c r="D9909"/>
      <c r="E9909"/>
    </row>
    <row r="9910" spans="2:5" x14ac:dyDescent="0.25">
      <c r="B9910"/>
      <c r="C9910"/>
      <c r="D9910"/>
      <c r="E9910"/>
    </row>
    <row r="9911" spans="2:5" x14ac:dyDescent="0.25">
      <c r="B9911"/>
      <c r="C9911"/>
      <c r="D9911"/>
      <c r="E9911"/>
    </row>
    <row r="9912" spans="2:5" x14ac:dyDescent="0.25">
      <c r="B9912"/>
      <c r="C9912"/>
      <c r="D9912"/>
      <c r="E9912"/>
    </row>
    <row r="9913" spans="2:5" x14ac:dyDescent="0.25">
      <c r="B9913"/>
      <c r="C9913"/>
      <c r="D9913"/>
      <c r="E9913"/>
    </row>
    <row r="9914" spans="2:5" x14ac:dyDescent="0.25">
      <c r="B9914"/>
      <c r="C9914"/>
      <c r="D9914"/>
      <c r="E9914"/>
    </row>
    <row r="9915" spans="2:5" x14ac:dyDescent="0.25">
      <c r="B9915"/>
      <c r="C9915"/>
      <c r="D9915"/>
      <c r="E9915"/>
    </row>
    <row r="9916" spans="2:5" x14ac:dyDescent="0.25">
      <c r="B9916"/>
      <c r="C9916"/>
      <c r="D9916"/>
      <c r="E9916"/>
    </row>
    <row r="9917" spans="2:5" x14ac:dyDescent="0.25">
      <c r="B9917"/>
      <c r="C9917"/>
      <c r="D9917"/>
      <c r="E9917"/>
    </row>
    <row r="9918" spans="2:5" x14ac:dyDescent="0.25">
      <c r="B9918"/>
      <c r="C9918"/>
      <c r="D9918"/>
      <c r="E9918"/>
    </row>
    <row r="9919" spans="2:5" x14ac:dyDescent="0.25">
      <c r="B9919"/>
      <c r="C9919"/>
      <c r="D9919"/>
      <c r="E9919"/>
    </row>
    <row r="9920" spans="2:5" x14ac:dyDescent="0.25">
      <c r="B9920"/>
      <c r="C9920"/>
      <c r="D9920"/>
      <c r="E9920"/>
    </row>
    <row r="9921" spans="2:5" x14ac:dyDescent="0.25">
      <c r="B9921"/>
      <c r="C9921"/>
      <c r="D9921"/>
      <c r="E9921"/>
    </row>
    <row r="9922" spans="2:5" x14ac:dyDescent="0.25">
      <c r="B9922"/>
      <c r="C9922"/>
      <c r="D9922"/>
      <c r="E9922"/>
    </row>
    <row r="9923" spans="2:5" x14ac:dyDescent="0.25">
      <c r="B9923"/>
      <c r="C9923"/>
      <c r="D9923"/>
      <c r="E9923"/>
    </row>
    <row r="9924" spans="2:5" x14ac:dyDescent="0.25">
      <c r="B9924"/>
      <c r="C9924"/>
      <c r="D9924"/>
      <c r="E9924"/>
    </row>
    <row r="9925" spans="2:5" x14ac:dyDescent="0.25">
      <c r="B9925"/>
      <c r="C9925"/>
      <c r="D9925"/>
      <c r="E9925"/>
    </row>
    <row r="9926" spans="2:5" x14ac:dyDescent="0.25">
      <c r="B9926"/>
      <c r="C9926"/>
      <c r="D9926"/>
      <c r="E9926"/>
    </row>
    <row r="9927" spans="2:5" x14ac:dyDescent="0.25">
      <c r="B9927"/>
      <c r="C9927"/>
      <c r="D9927"/>
      <c r="E9927"/>
    </row>
    <row r="9928" spans="2:5" x14ac:dyDescent="0.25">
      <c r="B9928"/>
      <c r="C9928"/>
      <c r="D9928"/>
      <c r="E9928"/>
    </row>
    <row r="9929" spans="2:5" x14ac:dyDescent="0.25">
      <c r="B9929"/>
      <c r="C9929"/>
      <c r="D9929"/>
      <c r="E9929"/>
    </row>
    <row r="9930" spans="2:5" x14ac:dyDescent="0.25">
      <c r="B9930"/>
      <c r="C9930"/>
      <c r="D9930"/>
      <c r="E9930"/>
    </row>
    <row r="9931" spans="2:5" x14ac:dyDescent="0.25">
      <c r="B9931"/>
      <c r="C9931"/>
      <c r="D9931"/>
      <c r="E9931"/>
    </row>
    <row r="9932" spans="2:5" x14ac:dyDescent="0.25">
      <c r="B9932"/>
      <c r="C9932"/>
      <c r="D9932"/>
      <c r="E9932"/>
    </row>
    <row r="9933" spans="2:5" x14ac:dyDescent="0.25">
      <c r="B9933"/>
      <c r="C9933"/>
      <c r="D9933"/>
      <c r="E9933"/>
    </row>
    <row r="9934" spans="2:5" x14ac:dyDescent="0.25">
      <c r="B9934"/>
      <c r="C9934"/>
      <c r="D9934"/>
      <c r="E9934"/>
    </row>
    <row r="9935" spans="2:5" x14ac:dyDescent="0.25">
      <c r="B9935"/>
      <c r="C9935"/>
      <c r="D9935"/>
      <c r="E9935"/>
    </row>
    <row r="9936" spans="2:5" x14ac:dyDescent="0.25">
      <c r="B9936"/>
      <c r="C9936"/>
      <c r="D9936"/>
      <c r="E9936"/>
    </row>
    <row r="9937" spans="2:5" x14ac:dyDescent="0.25">
      <c r="B9937"/>
      <c r="C9937"/>
      <c r="D9937"/>
      <c r="E9937"/>
    </row>
    <row r="9938" spans="2:5" x14ac:dyDescent="0.25">
      <c r="B9938"/>
      <c r="C9938"/>
      <c r="D9938"/>
      <c r="E9938"/>
    </row>
    <row r="9939" spans="2:5" x14ac:dyDescent="0.25">
      <c r="B9939"/>
      <c r="C9939"/>
      <c r="D9939"/>
      <c r="E9939"/>
    </row>
    <row r="9940" spans="2:5" x14ac:dyDescent="0.25">
      <c r="B9940"/>
      <c r="C9940"/>
      <c r="D9940"/>
      <c r="E9940"/>
    </row>
    <row r="9941" spans="2:5" x14ac:dyDescent="0.25">
      <c r="B9941"/>
      <c r="C9941"/>
      <c r="D9941"/>
      <c r="E9941"/>
    </row>
    <row r="9942" spans="2:5" x14ac:dyDescent="0.25">
      <c r="B9942"/>
      <c r="C9942"/>
      <c r="D9942"/>
      <c r="E9942"/>
    </row>
    <row r="9943" spans="2:5" x14ac:dyDescent="0.25">
      <c r="B9943"/>
      <c r="C9943"/>
      <c r="D9943"/>
      <c r="E9943"/>
    </row>
    <row r="9944" spans="2:5" x14ac:dyDescent="0.25">
      <c r="B9944"/>
      <c r="C9944"/>
      <c r="D9944"/>
      <c r="E9944"/>
    </row>
    <row r="9945" spans="2:5" x14ac:dyDescent="0.25">
      <c r="B9945"/>
      <c r="C9945"/>
      <c r="D9945"/>
      <c r="E9945"/>
    </row>
    <row r="9946" spans="2:5" x14ac:dyDescent="0.25">
      <c r="B9946"/>
      <c r="C9946"/>
      <c r="D9946"/>
      <c r="E9946"/>
    </row>
    <row r="9947" spans="2:5" x14ac:dyDescent="0.25">
      <c r="B9947"/>
      <c r="C9947"/>
      <c r="D9947"/>
      <c r="E9947"/>
    </row>
    <row r="9948" spans="2:5" x14ac:dyDescent="0.25">
      <c r="B9948"/>
      <c r="C9948"/>
      <c r="D9948"/>
      <c r="E9948"/>
    </row>
    <row r="9949" spans="2:5" x14ac:dyDescent="0.25">
      <c r="B9949"/>
      <c r="C9949"/>
      <c r="D9949"/>
      <c r="E9949"/>
    </row>
    <row r="9950" spans="2:5" x14ac:dyDescent="0.25">
      <c r="B9950"/>
      <c r="C9950"/>
      <c r="D9950"/>
      <c r="E9950"/>
    </row>
    <row r="9951" spans="2:5" x14ac:dyDescent="0.25">
      <c r="B9951"/>
      <c r="C9951"/>
      <c r="D9951"/>
      <c r="E9951"/>
    </row>
    <row r="9952" spans="2:5" x14ac:dyDescent="0.25">
      <c r="B9952"/>
      <c r="C9952"/>
      <c r="D9952"/>
      <c r="E9952"/>
    </row>
    <row r="9953" spans="2:5" x14ac:dyDescent="0.25">
      <c r="B9953"/>
      <c r="C9953"/>
      <c r="D9953"/>
      <c r="E9953"/>
    </row>
    <row r="9954" spans="2:5" x14ac:dyDescent="0.25">
      <c r="B9954"/>
      <c r="C9954"/>
      <c r="D9954"/>
      <c r="E9954"/>
    </row>
    <row r="9955" spans="2:5" x14ac:dyDescent="0.25">
      <c r="B9955"/>
      <c r="C9955"/>
      <c r="D9955"/>
      <c r="E9955"/>
    </row>
    <row r="9956" spans="2:5" x14ac:dyDescent="0.25">
      <c r="B9956"/>
      <c r="C9956"/>
      <c r="D9956"/>
      <c r="E9956"/>
    </row>
    <row r="9957" spans="2:5" x14ac:dyDescent="0.25">
      <c r="B9957"/>
      <c r="C9957"/>
      <c r="D9957"/>
      <c r="E9957"/>
    </row>
    <row r="9958" spans="2:5" x14ac:dyDescent="0.25">
      <c r="B9958"/>
      <c r="C9958"/>
      <c r="D9958"/>
      <c r="E9958"/>
    </row>
    <row r="9959" spans="2:5" x14ac:dyDescent="0.25">
      <c r="B9959"/>
      <c r="C9959"/>
      <c r="D9959"/>
      <c r="E9959"/>
    </row>
    <row r="9960" spans="2:5" x14ac:dyDescent="0.25">
      <c r="B9960"/>
      <c r="C9960"/>
      <c r="D9960"/>
      <c r="E9960"/>
    </row>
    <row r="9961" spans="2:5" x14ac:dyDescent="0.25">
      <c r="B9961"/>
      <c r="C9961"/>
      <c r="D9961"/>
      <c r="E9961"/>
    </row>
    <row r="9962" spans="2:5" x14ac:dyDescent="0.25">
      <c r="B9962"/>
      <c r="C9962"/>
      <c r="D9962"/>
      <c r="E9962"/>
    </row>
    <row r="9963" spans="2:5" x14ac:dyDescent="0.25">
      <c r="B9963"/>
      <c r="C9963"/>
      <c r="D9963"/>
      <c r="E9963"/>
    </row>
    <row r="9964" spans="2:5" x14ac:dyDescent="0.25">
      <c r="B9964"/>
      <c r="C9964"/>
      <c r="D9964"/>
      <c r="E9964"/>
    </row>
    <row r="9965" spans="2:5" x14ac:dyDescent="0.25">
      <c r="B9965"/>
      <c r="C9965"/>
      <c r="D9965"/>
      <c r="E9965"/>
    </row>
    <row r="9966" spans="2:5" x14ac:dyDescent="0.25">
      <c r="B9966"/>
      <c r="C9966"/>
      <c r="D9966"/>
      <c r="E9966"/>
    </row>
    <row r="9967" spans="2:5" x14ac:dyDescent="0.25">
      <c r="B9967"/>
      <c r="C9967"/>
      <c r="D9967"/>
      <c r="E9967"/>
    </row>
    <row r="9968" spans="2:5" x14ac:dyDescent="0.25">
      <c r="B9968"/>
      <c r="C9968"/>
      <c r="D9968"/>
      <c r="E9968"/>
    </row>
    <row r="9969" spans="2:5" x14ac:dyDescent="0.25">
      <c r="B9969"/>
      <c r="C9969"/>
      <c r="D9969"/>
      <c r="E9969"/>
    </row>
    <row r="9970" spans="2:5" x14ac:dyDescent="0.25">
      <c r="B9970"/>
      <c r="C9970"/>
      <c r="D9970"/>
      <c r="E9970"/>
    </row>
    <row r="9971" spans="2:5" x14ac:dyDescent="0.25">
      <c r="B9971"/>
      <c r="C9971"/>
      <c r="D9971"/>
      <c r="E9971"/>
    </row>
    <row r="9972" spans="2:5" x14ac:dyDescent="0.25">
      <c r="B9972"/>
      <c r="C9972"/>
      <c r="D9972"/>
      <c r="E9972"/>
    </row>
    <row r="9973" spans="2:5" x14ac:dyDescent="0.25">
      <c r="B9973"/>
      <c r="C9973"/>
      <c r="D9973"/>
      <c r="E9973"/>
    </row>
    <row r="9974" spans="2:5" x14ac:dyDescent="0.25">
      <c r="B9974"/>
      <c r="C9974"/>
      <c r="D9974"/>
      <c r="E9974"/>
    </row>
    <row r="9975" spans="2:5" x14ac:dyDescent="0.25">
      <c r="B9975"/>
      <c r="C9975"/>
      <c r="D9975"/>
      <c r="E9975"/>
    </row>
    <row r="9976" spans="2:5" x14ac:dyDescent="0.25">
      <c r="B9976"/>
      <c r="C9976"/>
      <c r="D9976"/>
      <c r="E9976"/>
    </row>
    <row r="9977" spans="2:5" x14ac:dyDescent="0.25">
      <c r="B9977"/>
      <c r="C9977"/>
      <c r="D9977"/>
      <c r="E9977"/>
    </row>
    <row r="9978" spans="2:5" x14ac:dyDescent="0.25">
      <c r="B9978"/>
      <c r="C9978"/>
      <c r="D9978"/>
      <c r="E9978"/>
    </row>
    <row r="9979" spans="2:5" x14ac:dyDescent="0.25">
      <c r="B9979"/>
      <c r="C9979"/>
      <c r="D9979"/>
      <c r="E9979"/>
    </row>
    <row r="9980" spans="2:5" x14ac:dyDescent="0.25">
      <c r="B9980"/>
      <c r="C9980"/>
      <c r="D9980"/>
      <c r="E9980"/>
    </row>
    <row r="9981" spans="2:5" x14ac:dyDescent="0.25">
      <c r="B9981"/>
      <c r="C9981"/>
      <c r="D9981"/>
      <c r="E9981"/>
    </row>
    <row r="9982" spans="2:5" x14ac:dyDescent="0.25">
      <c r="B9982"/>
      <c r="C9982"/>
      <c r="D9982"/>
      <c r="E9982"/>
    </row>
    <row r="9983" spans="2:5" x14ac:dyDescent="0.25">
      <c r="B9983"/>
      <c r="C9983"/>
      <c r="D9983"/>
      <c r="E9983"/>
    </row>
    <row r="9984" spans="2:5" x14ac:dyDescent="0.25">
      <c r="B9984"/>
      <c r="C9984"/>
      <c r="D9984"/>
      <c r="E9984"/>
    </row>
    <row r="9985" spans="2:5" x14ac:dyDescent="0.25">
      <c r="B9985"/>
      <c r="C9985"/>
      <c r="D9985"/>
      <c r="E9985"/>
    </row>
    <row r="9986" spans="2:5" x14ac:dyDescent="0.25">
      <c r="B9986"/>
      <c r="C9986"/>
      <c r="D9986"/>
      <c r="E9986"/>
    </row>
    <row r="9987" spans="2:5" x14ac:dyDescent="0.25">
      <c r="B9987"/>
      <c r="C9987"/>
      <c r="D9987"/>
      <c r="E9987"/>
    </row>
    <row r="9988" spans="2:5" x14ac:dyDescent="0.25">
      <c r="B9988"/>
      <c r="C9988"/>
      <c r="D9988"/>
      <c r="E9988"/>
    </row>
    <row r="9989" spans="2:5" x14ac:dyDescent="0.25">
      <c r="B9989"/>
      <c r="C9989"/>
      <c r="D9989"/>
      <c r="E9989"/>
    </row>
    <row r="9990" spans="2:5" x14ac:dyDescent="0.25">
      <c r="B9990"/>
      <c r="C9990"/>
      <c r="D9990"/>
      <c r="E9990"/>
    </row>
    <row r="9991" spans="2:5" x14ac:dyDescent="0.25">
      <c r="B9991"/>
      <c r="C9991"/>
      <c r="D9991"/>
      <c r="E9991"/>
    </row>
    <row r="9992" spans="2:5" x14ac:dyDescent="0.25">
      <c r="B9992"/>
      <c r="C9992"/>
      <c r="D9992"/>
      <c r="E9992"/>
    </row>
    <row r="9993" spans="2:5" x14ac:dyDescent="0.25">
      <c r="B9993"/>
      <c r="C9993"/>
      <c r="D9993"/>
      <c r="E9993"/>
    </row>
    <row r="9994" spans="2:5" x14ac:dyDescent="0.25">
      <c r="B9994"/>
      <c r="C9994"/>
      <c r="D9994"/>
      <c r="E9994"/>
    </row>
    <row r="9995" spans="2:5" x14ac:dyDescent="0.25">
      <c r="B9995"/>
      <c r="C9995"/>
      <c r="D9995"/>
      <c r="E9995"/>
    </row>
    <row r="9996" spans="2:5" x14ac:dyDescent="0.25">
      <c r="B9996"/>
      <c r="C9996"/>
      <c r="D9996"/>
      <c r="E9996"/>
    </row>
    <row r="9997" spans="2:5" x14ac:dyDescent="0.25">
      <c r="B9997"/>
      <c r="C9997"/>
      <c r="D9997"/>
      <c r="E9997"/>
    </row>
    <row r="9998" spans="2:5" x14ac:dyDescent="0.25">
      <c r="B9998"/>
      <c r="C9998"/>
      <c r="D9998"/>
      <c r="E9998"/>
    </row>
    <row r="9999" spans="2:5" x14ac:dyDescent="0.25">
      <c r="B9999"/>
      <c r="C9999"/>
      <c r="D9999"/>
      <c r="E9999"/>
    </row>
    <row r="10000" spans="2:5" x14ac:dyDescent="0.25">
      <c r="B10000"/>
      <c r="C10000"/>
      <c r="D10000"/>
      <c r="E10000"/>
    </row>
    <row r="10001" spans="2:5" x14ac:dyDescent="0.25">
      <c r="B10001"/>
      <c r="C10001"/>
      <c r="D10001"/>
      <c r="E10001"/>
    </row>
    <row r="10002" spans="2:5" x14ac:dyDescent="0.25">
      <c r="B10002"/>
      <c r="C10002"/>
      <c r="D10002"/>
      <c r="E10002"/>
    </row>
    <row r="10003" spans="2:5" x14ac:dyDescent="0.25">
      <c r="B10003"/>
      <c r="C10003"/>
      <c r="D10003"/>
      <c r="E10003"/>
    </row>
    <row r="10004" spans="2:5" x14ac:dyDescent="0.25">
      <c r="B10004"/>
      <c r="C10004"/>
      <c r="D10004"/>
      <c r="E10004"/>
    </row>
    <row r="10005" spans="2:5" x14ac:dyDescent="0.25">
      <c r="B10005"/>
      <c r="C10005"/>
      <c r="D10005"/>
      <c r="E10005"/>
    </row>
    <row r="10006" spans="2:5" x14ac:dyDescent="0.25">
      <c r="B10006"/>
      <c r="C10006"/>
      <c r="D10006"/>
      <c r="E10006"/>
    </row>
    <row r="10007" spans="2:5" x14ac:dyDescent="0.25">
      <c r="B10007"/>
      <c r="C10007"/>
      <c r="D10007"/>
      <c r="E10007"/>
    </row>
    <row r="10008" spans="2:5" x14ac:dyDescent="0.25">
      <c r="B10008"/>
      <c r="C10008"/>
      <c r="D10008"/>
      <c r="E10008"/>
    </row>
    <row r="10009" spans="2:5" x14ac:dyDescent="0.25">
      <c r="B10009"/>
      <c r="C10009"/>
      <c r="D10009"/>
      <c r="E10009"/>
    </row>
    <row r="10010" spans="2:5" x14ac:dyDescent="0.25">
      <c r="B10010"/>
      <c r="C10010"/>
      <c r="D10010"/>
      <c r="E10010"/>
    </row>
    <row r="10011" spans="2:5" x14ac:dyDescent="0.25">
      <c r="B10011"/>
      <c r="C10011"/>
      <c r="D10011"/>
      <c r="E10011"/>
    </row>
    <row r="10012" spans="2:5" x14ac:dyDescent="0.25">
      <c r="B10012"/>
      <c r="C10012"/>
      <c r="D10012"/>
      <c r="E10012"/>
    </row>
    <row r="10013" spans="2:5" x14ac:dyDescent="0.25">
      <c r="B10013"/>
      <c r="C10013"/>
      <c r="D10013"/>
      <c r="E10013"/>
    </row>
    <row r="10014" spans="2:5" x14ac:dyDescent="0.25">
      <c r="B10014"/>
      <c r="C10014"/>
      <c r="D10014"/>
      <c r="E10014"/>
    </row>
    <row r="10015" spans="2:5" x14ac:dyDescent="0.25">
      <c r="B10015"/>
      <c r="C10015"/>
      <c r="D10015"/>
      <c r="E10015"/>
    </row>
    <row r="10016" spans="2:5" x14ac:dyDescent="0.25">
      <c r="B10016"/>
      <c r="C10016"/>
      <c r="D10016"/>
      <c r="E10016"/>
    </row>
    <row r="10017" spans="2:5" x14ac:dyDescent="0.25">
      <c r="B10017"/>
      <c r="C10017"/>
      <c r="D10017"/>
      <c r="E10017"/>
    </row>
    <row r="10018" spans="2:5" x14ac:dyDescent="0.25">
      <c r="B10018"/>
      <c r="C10018"/>
      <c r="D10018"/>
      <c r="E10018"/>
    </row>
    <row r="10019" spans="2:5" x14ac:dyDescent="0.25">
      <c r="B10019"/>
      <c r="C10019"/>
      <c r="D10019"/>
      <c r="E10019"/>
    </row>
    <row r="10020" spans="2:5" x14ac:dyDescent="0.25">
      <c r="B10020"/>
      <c r="C10020"/>
      <c r="D10020"/>
      <c r="E10020"/>
    </row>
    <row r="10021" spans="2:5" x14ac:dyDescent="0.25">
      <c r="B10021"/>
      <c r="C10021"/>
      <c r="D10021"/>
      <c r="E10021"/>
    </row>
    <row r="10022" spans="2:5" x14ac:dyDescent="0.25">
      <c r="B10022"/>
      <c r="C10022"/>
      <c r="D10022"/>
      <c r="E10022"/>
    </row>
    <row r="10023" spans="2:5" x14ac:dyDescent="0.25">
      <c r="B10023"/>
      <c r="C10023"/>
      <c r="D10023"/>
      <c r="E10023"/>
    </row>
    <row r="10024" spans="2:5" x14ac:dyDescent="0.25">
      <c r="B10024"/>
      <c r="C10024"/>
      <c r="D10024"/>
      <c r="E10024"/>
    </row>
    <row r="10025" spans="2:5" x14ac:dyDescent="0.25">
      <c r="B10025"/>
      <c r="C10025"/>
      <c r="D10025"/>
      <c r="E10025"/>
    </row>
    <row r="10026" spans="2:5" x14ac:dyDescent="0.25">
      <c r="B10026"/>
      <c r="C10026"/>
      <c r="D10026"/>
      <c r="E10026"/>
    </row>
    <row r="10027" spans="2:5" x14ac:dyDescent="0.25">
      <c r="B10027"/>
      <c r="C10027"/>
      <c r="D10027"/>
      <c r="E10027"/>
    </row>
    <row r="10028" spans="2:5" x14ac:dyDescent="0.25">
      <c r="B10028"/>
      <c r="C10028"/>
      <c r="D10028"/>
      <c r="E10028"/>
    </row>
    <row r="10029" spans="2:5" x14ac:dyDescent="0.25">
      <c r="B10029"/>
      <c r="C10029"/>
      <c r="D10029"/>
      <c r="E10029"/>
    </row>
    <row r="10030" spans="2:5" x14ac:dyDescent="0.25">
      <c r="B10030"/>
      <c r="C10030"/>
      <c r="D10030"/>
      <c r="E10030"/>
    </row>
    <row r="10031" spans="2:5" x14ac:dyDescent="0.25">
      <c r="B10031"/>
      <c r="C10031"/>
      <c r="D10031"/>
      <c r="E10031"/>
    </row>
    <row r="10032" spans="2:5" x14ac:dyDescent="0.25">
      <c r="B10032"/>
      <c r="C10032"/>
      <c r="D10032"/>
      <c r="E10032"/>
    </row>
    <row r="10033" spans="2:5" x14ac:dyDescent="0.25">
      <c r="B10033"/>
      <c r="C10033"/>
      <c r="D10033"/>
      <c r="E10033"/>
    </row>
    <row r="10034" spans="2:5" x14ac:dyDescent="0.25">
      <c r="B10034"/>
      <c r="C10034"/>
      <c r="D10034"/>
      <c r="E10034"/>
    </row>
    <row r="10035" spans="2:5" x14ac:dyDescent="0.25">
      <c r="B10035"/>
      <c r="C10035"/>
      <c r="D10035"/>
      <c r="E10035"/>
    </row>
    <row r="10036" spans="2:5" x14ac:dyDescent="0.25">
      <c r="B10036"/>
      <c r="C10036"/>
      <c r="D10036"/>
      <c r="E10036"/>
    </row>
    <row r="10037" spans="2:5" x14ac:dyDescent="0.25">
      <c r="B10037"/>
      <c r="C10037"/>
      <c r="D10037"/>
      <c r="E10037"/>
    </row>
    <row r="10038" spans="2:5" x14ac:dyDescent="0.25">
      <c r="B10038"/>
      <c r="C10038"/>
      <c r="D10038"/>
      <c r="E10038"/>
    </row>
    <row r="10039" spans="2:5" x14ac:dyDescent="0.25">
      <c r="B10039"/>
      <c r="C10039"/>
      <c r="D10039"/>
      <c r="E10039"/>
    </row>
    <row r="10040" spans="2:5" x14ac:dyDescent="0.25">
      <c r="B10040"/>
      <c r="C10040"/>
      <c r="D10040"/>
      <c r="E10040"/>
    </row>
    <row r="10041" spans="2:5" x14ac:dyDescent="0.25">
      <c r="B10041"/>
      <c r="C10041"/>
      <c r="D10041"/>
      <c r="E10041"/>
    </row>
    <row r="10042" spans="2:5" x14ac:dyDescent="0.25">
      <c r="B10042"/>
      <c r="C10042"/>
      <c r="D10042"/>
      <c r="E10042"/>
    </row>
    <row r="10043" spans="2:5" x14ac:dyDescent="0.25">
      <c r="B10043"/>
      <c r="C10043"/>
      <c r="D10043"/>
      <c r="E10043"/>
    </row>
    <row r="10044" spans="2:5" x14ac:dyDescent="0.25">
      <c r="B10044"/>
      <c r="C10044"/>
      <c r="D10044"/>
      <c r="E10044"/>
    </row>
    <row r="10045" spans="2:5" x14ac:dyDescent="0.25">
      <c r="B10045"/>
      <c r="C10045"/>
      <c r="D10045"/>
      <c r="E10045"/>
    </row>
    <row r="10046" spans="2:5" x14ac:dyDescent="0.25">
      <c r="B10046"/>
      <c r="C10046"/>
      <c r="D10046"/>
      <c r="E10046"/>
    </row>
    <row r="10047" spans="2:5" x14ac:dyDescent="0.25">
      <c r="B10047"/>
      <c r="C10047"/>
      <c r="D10047"/>
      <c r="E10047"/>
    </row>
    <row r="10048" spans="2:5" x14ac:dyDescent="0.25">
      <c r="B10048"/>
      <c r="C10048"/>
      <c r="D10048"/>
      <c r="E10048"/>
    </row>
    <row r="10049" spans="2:5" x14ac:dyDescent="0.25">
      <c r="B10049"/>
      <c r="C10049"/>
      <c r="D10049"/>
      <c r="E10049"/>
    </row>
    <row r="10050" spans="2:5" x14ac:dyDescent="0.25">
      <c r="B10050"/>
      <c r="C10050"/>
      <c r="D10050"/>
      <c r="E10050"/>
    </row>
    <row r="10051" spans="2:5" x14ac:dyDescent="0.25">
      <c r="B10051"/>
      <c r="C10051"/>
      <c r="D10051"/>
      <c r="E10051"/>
    </row>
    <row r="10052" spans="2:5" x14ac:dyDescent="0.25">
      <c r="B10052"/>
      <c r="C10052"/>
      <c r="D10052"/>
      <c r="E10052"/>
    </row>
    <row r="10053" spans="2:5" x14ac:dyDescent="0.25">
      <c r="B10053"/>
      <c r="C10053"/>
      <c r="D10053"/>
      <c r="E10053"/>
    </row>
    <row r="10054" spans="2:5" x14ac:dyDescent="0.25">
      <c r="B10054"/>
      <c r="C10054"/>
      <c r="D10054"/>
      <c r="E10054"/>
    </row>
    <row r="10055" spans="2:5" x14ac:dyDescent="0.25">
      <c r="B10055"/>
      <c r="C10055"/>
      <c r="D10055"/>
      <c r="E10055"/>
    </row>
    <row r="10056" spans="2:5" x14ac:dyDescent="0.25">
      <c r="B10056"/>
      <c r="C10056"/>
      <c r="D10056"/>
      <c r="E10056"/>
    </row>
    <row r="10057" spans="2:5" x14ac:dyDescent="0.25">
      <c r="B10057"/>
      <c r="C10057"/>
      <c r="D10057"/>
      <c r="E10057"/>
    </row>
    <row r="10058" spans="2:5" x14ac:dyDescent="0.25">
      <c r="B10058"/>
      <c r="C10058"/>
      <c r="D10058"/>
      <c r="E10058"/>
    </row>
    <row r="10059" spans="2:5" x14ac:dyDescent="0.25">
      <c r="B10059"/>
      <c r="C10059"/>
      <c r="D10059"/>
      <c r="E10059"/>
    </row>
    <row r="10060" spans="2:5" x14ac:dyDescent="0.25">
      <c r="B10060"/>
      <c r="C10060"/>
      <c r="D10060"/>
      <c r="E10060"/>
    </row>
    <row r="10061" spans="2:5" x14ac:dyDescent="0.25">
      <c r="B10061"/>
      <c r="C10061"/>
      <c r="D10061"/>
      <c r="E10061"/>
    </row>
    <row r="10062" spans="2:5" x14ac:dyDescent="0.25">
      <c r="B10062"/>
      <c r="C10062"/>
      <c r="D10062"/>
      <c r="E10062"/>
    </row>
    <row r="10063" spans="2:5" x14ac:dyDescent="0.25">
      <c r="B10063"/>
      <c r="C10063"/>
      <c r="D10063"/>
      <c r="E10063"/>
    </row>
    <row r="10064" spans="2:5" x14ac:dyDescent="0.25">
      <c r="B10064"/>
      <c r="C10064"/>
      <c r="D10064"/>
      <c r="E10064"/>
    </row>
    <row r="10065" spans="2:5" x14ac:dyDescent="0.25">
      <c r="B10065"/>
      <c r="C10065"/>
      <c r="D10065"/>
      <c r="E10065"/>
    </row>
    <row r="10066" spans="2:5" x14ac:dyDescent="0.25">
      <c r="B10066"/>
      <c r="C10066"/>
      <c r="D10066"/>
      <c r="E10066"/>
    </row>
    <row r="10067" spans="2:5" x14ac:dyDescent="0.25">
      <c r="B10067"/>
      <c r="C10067"/>
      <c r="D10067"/>
      <c r="E10067"/>
    </row>
    <row r="10068" spans="2:5" x14ac:dyDescent="0.25">
      <c r="B10068"/>
      <c r="C10068"/>
      <c r="D10068"/>
      <c r="E10068"/>
    </row>
    <row r="10069" spans="2:5" x14ac:dyDescent="0.25">
      <c r="B10069"/>
      <c r="C10069"/>
      <c r="D10069"/>
      <c r="E10069"/>
    </row>
    <row r="10070" spans="2:5" x14ac:dyDescent="0.25">
      <c r="B10070"/>
      <c r="C10070"/>
      <c r="D10070"/>
      <c r="E10070"/>
    </row>
    <row r="10071" spans="2:5" x14ac:dyDescent="0.25">
      <c r="B10071"/>
      <c r="C10071"/>
      <c r="D10071"/>
      <c r="E10071"/>
    </row>
    <row r="10072" spans="2:5" x14ac:dyDescent="0.25">
      <c r="B10072"/>
      <c r="C10072"/>
      <c r="D10072"/>
      <c r="E10072"/>
    </row>
    <row r="10073" spans="2:5" x14ac:dyDescent="0.25">
      <c r="B10073"/>
      <c r="C10073"/>
      <c r="D10073"/>
      <c r="E10073"/>
    </row>
    <row r="10074" spans="2:5" x14ac:dyDescent="0.25">
      <c r="B10074"/>
      <c r="C10074"/>
      <c r="D10074"/>
      <c r="E10074"/>
    </row>
    <row r="10075" spans="2:5" x14ac:dyDescent="0.25">
      <c r="B10075"/>
      <c r="C10075"/>
      <c r="D10075"/>
      <c r="E10075"/>
    </row>
    <row r="10076" spans="2:5" x14ac:dyDescent="0.25">
      <c r="B10076"/>
      <c r="C10076"/>
      <c r="D10076"/>
      <c r="E10076"/>
    </row>
    <row r="10077" spans="2:5" x14ac:dyDescent="0.25">
      <c r="B10077"/>
      <c r="C10077"/>
      <c r="D10077"/>
      <c r="E10077"/>
    </row>
    <row r="10078" spans="2:5" x14ac:dyDescent="0.25">
      <c r="B10078"/>
      <c r="C10078"/>
      <c r="D10078"/>
      <c r="E10078"/>
    </row>
    <row r="10079" spans="2:5" x14ac:dyDescent="0.25">
      <c r="B10079"/>
      <c r="C10079"/>
      <c r="D10079"/>
      <c r="E10079"/>
    </row>
    <row r="10080" spans="2:5" x14ac:dyDescent="0.25">
      <c r="B10080"/>
      <c r="C10080"/>
      <c r="D10080"/>
      <c r="E10080"/>
    </row>
    <row r="10081" spans="2:5" x14ac:dyDescent="0.25">
      <c r="B10081"/>
      <c r="C10081"/>
      <c r="D10081"/>
      <c r="E10081"/>
    </row>
    <row r="10082" spans="2:5" x14ac:dyDescent="0.25">
      <c r="B10082"/>
      <c r="C10082"/>
      <c r="D10082"/>
      <c r="E10082"/>
    </row>
    <row r="10083" spans="2:5" x14ac:dyDescent="0.25">
      <c r="B10083"/>
      <c r="C10083"/>
      <c r="D10083"/>
      <c r="E10083"/>
    </row>
    <row r="10084" spans="2:5" x14ac:dyDescent="0.25">
      <c r="B10084"/>
      <c r="C10084"/>
      <c r="D10084"/>
      <c r="E10084"/>
    </row>
    <row r="10085" spans="2:5" x14ac:dyDescent="0.25">
      <c r="B10085"/>
      <c r="C10085"/>
      <c r="D10085"/>
      <c r="E10085"/>
    </row>
    <row r="10086" spans="2:5" x14ac:dyDescent="0.25">
      <c r="B10086"/>
      <c r="C10086"/>
      <c r="D10086"/>
      <c r="E10086"/>
    </row>
    <row r="10087" spans="2:5" x14ac:dyDescent="0.25">
      <c r="B10087"/>
      <c r="C10087"/>
      <c r="D10087"/>
      <c r="E10087"/>
    </row>
    <row r="10088" spans="2:5" x14ac:dyDescent="0.25">
      <c r="B10088"/>
      <c r="C10088"/>
      <c r="D10088"/>
      <c r="E10088"/>
    </row>
    <row r="10089" spans="2:5" x14ac:dyDescent="0.25">
      <c r="B10089"/>
      <c r="C10089"/>
      <c r="D10089"/>
      <c r="E10089"/>
    </row>
    <row r="10090" spans="2:5" x14ac:dyDescent="0.25">
      <c r="B10090"/>
      <c r="C10090"/>
      <c r="D10090"/>
      <c r="E10090"/>
    </row>
    <row r="10091" spans="2:5" x14ac:dyDescent="0.25">
      <c r="B10091"/>
      <c r="C10091"/>
      <c r="D10091"/>
      <c r="E10091"/>
    </row>
    <row r="10092" spans="2:5" x14ac:dyDescent="0.25">
      <c r="B10092"/>
      <c r="C10092"/>
      <c r="D10092"/>
      <c r="E10092"/>
    </row>
    <row r="10093" spans="2:5" x14ac:dyDescent="0.25">
      <c r="B10093"/>
      <c r="C10093"/>
      <c r="D10093"/>
      <c r="E10093"/>
    </row>
    <row r="10094" spans="2:5" x14ac:dyDescent="0.25">
      <c r="B10094"/>
      <c r="C10094"/>
      <c r="D10094"/>
      <c r="E10094"/>
    </row>
    <row r="10095" spans="2:5" x14ac:dyDescent="0.25">
      <c r="B10095"/>
      <c r="C10095"/>
      <c r="D10095"/>
      <c r="E10095"/>
    </row>
    <row r="10096" spans="2:5" x14ac:dyDescent="0.25">
      <c r="B10096"/>
      <c r="C10096"/>
      <c r="D10096"/>
      <c r="E10096"/>
    </row>
    <row r="10097" spans="2:5" x14ac:dyDescent="0.25">
      <c r="B10097"/>
      <c r="C10097"/>
      <c r="D10097"/>
      <c r="E10097"/>
    </row>
    <row r="10098" spans="2:5" x14ac:dyDescent="0.25">
      <c r="B10098"/>
      <c r="C10098"/>
      <c r="D10098"/>
      <c r="E10098"/>
    </row>
    <row r="10099" spans="2:5" x14ac:dyDescent="0.25">
      <c r="B10099"/>
      <c r="C10099"/>
      <c r="D10099"/>
      <c r="E10099"/>
    </row>
    <row r="10100" spans="2:5" x14ac:dyDescent="0.25">
      <c r="B10100"/>
      <c r="C10100"/>
      <c r="D10100"/>
      <c r="E10100"/>
    </row>
    <row r="10101" spans="2:5" x14ac:dyDescent="0.25">
      <c r="B10101"/>
      <c r="C10101"/>
      <c r="D10101"/>
      <c r="E10101"/>
    </row>
    <row r="10102" spans="2:5" x14ac:dyDescent="0.25">
      <c r="B10102"/>
      <c r="C10102"/>
      <c r="D10102"/>
      <c r="E10102"/>
    </row>
    <row r="10103" spans="2:5" x14ac:dyDescent="0.25">
      <c r="B10103"/>
      <c r="C10103"/>
      <c r="D10103"/>
      <c r="E10103"/>
    </row>
    <row r="10104" spans="2:5" x14ac:dyDescent="0.25">
      <c r="B10104"/>
      <c r="C10104"/>
      <c r="D10104"/>
      <c r="E10104"/>
    </row>
    <row r="10105" spans="2:5" x14ac:dyDescent="0.25">
      <c r="B10105"/>
      <c r="C10105"/>
      <c r="D10105"/>
      <c r="E10105"/>
    </row>
    <row r="10106" spans="2:5" x14ac:dyDescent="0.25">
      <c r="B10106"/>
      <c r="C10106"/>
      <c r="D10106"/>
      <c r="E10106"/>
    </row>
    <row r="10107" spans="2:5" x14ac:dyDescent="0.25">
      <c r="B10107"/>
      <c r="C10107"/>
      <c r="D10107"/>
      <c r="E10107"/>
    </row>
    <row r="10108" spans="2:5" x14ac:dyDescent="0.25">
      <c r="B10108"/>
      <c r="C10108"/>
      <c r="D10108"/>
      <c r="E10108"/>
    </row>
    <row r="10109" spans="2:5" x14ac:dyDescent="0.25">
      <c r="B10109"/>
      <c r="C10109"/>
      <c r="D10109"/>
      <c r="E10109"/>
    </row>
    <row r="10110" spans="2:5" x14ac:dyDescent="0.25">
      <c r="B10110"/>
      <c r="C10110"/>
      <c r="D10110"/>
      <c r="E10110"/>
    </row>
    <row r="10111" spans="2:5" x14ac:dyDescent="0.25">
      <c r="B10111"/>
      <c r="C10111"/>
      <c r="D10111"/>
      <c r="E10111"/>
    </row>
    <row r="10112" spans="2:5" x14ac:dyDescent="0.25">
      <c r="B10112"/>
      <c r="C10112"/>
      <c r="D10112"/>
      <c r="E10112"/>
    </row>
    <row r="10113" spans="2:5" x14ac:dyDescent="0.25">
      <c r="B10113"/>
      <c r="C10113"/>
      <c r="D10113"/>
      <c r="E10113"/>
    </row>
    <row r="10114" spans="2:5" x14ac:dyDescent="0.25">
      <c r="B10114"/>
      <c r="C10114"/>
      <c r="D10114"/>
      <c r="E10114"/>
    </row>
    <row r="10115" spans="2:5" x14ac:dyDescent="0.25">
      <c r="B10115"/>
      <c r="C10115"/>
      <c r="D10115"/>
      <c r="E10115"/>
    </row>
    <row r="10116" spans="2:5" x14ac:dyDescent="0.25">
      <c r="B10116"/>
      <c r="C10116"/>
      <c r="D10116"/>
      <c r="E10116"/>
    </row>
    <row r="10117" spans="2:5" x14ac:dyDescent="0.25">
      <c r="B10117"/>
      <c r="C10117"/>
      <c r="D10117"/>
      <c r="E10117"/>
    </row>
    <row r="10118" spans="2:5" x14ac:dyDescent="0.25">
      <c r="B10118"/>
      <c r="C10118"/>
      <c r="D10118"/>
      <c r="E10118"/>
    </row>
    <row r="10119" spans="2:5" x14ac:dyDescent="0.25">
      <c r="B10119"/>
      <c r="C10119"/>
      <c r="D10119"/>
      <c r="E10119"/>
    </row>
    <row r="10120" spans="2:5" x14ac:dyDescent="0.25">
      <c r="B10120"/>
      <c r="C10120"/>
      <c r="D10120"/>
      <c r="E10120"/>
    </row>
    <row r="10121" spans="2:5" x14ac:dyDescent="0.25">
      <c r="B10121"/>
      <c r="C10121"/>
      <c r="D10121"/>
      <c r="E10121"/>
    </row>
    <row r="10122" spans="2:5" x14ac:dyDescent="0.25">
      <c r="B10122"/>
      <c r="C10122"/>
      <c r="D10122"/>
      <c r="E10122"/>
    </row>
    <row r="10123" spans="2:5" x14ac:dyDescent="0.25">
      <c r="B10123"/>
      <c r="C10123"/>
      <c r="D10123"/>
      <c r="E10123"/>
    </row>
    <row r="10124" spans="2:5" x14ac:dyDescent="0.25">
      <c r="B10124"/>
      <c r="C10124"/>
      <c r="D10124"/>
      <c r="E10124"/>
    </row>
    <row r="10125" spans="2:5" x14ac:dyDescent="0.25">
      <c r="B10125"/>
      <c r="C10125"/>
      <c r="D10125"/>
      <c r="E10125"/>
    </row>
    <row r="10126" spans="2:5" x14ac:dyDescent="0.25">
      <c r="B10126"/>
      <c r="C10126"/>
      <c r="D10126"/>
      <c r="E10126"/>
    </row>
    <row r="10127" spans="2:5" x14ac:dyDescent="0.25">
      <c r="B10127"/>
      <c r="C10127"/>
      <c r="D10127"/>
      <c r="E10127"/>
    </row>
    <row r="10128" spans="2:5" x14ac:dyDescent="0.25">
      <c r="B10128"/>
      <c r="C10128"/>
      <c r="D10128"/>
      <c r="E10128"/>
    </row>
    <row r="10129" spans="2:5" x14ac:dyDescent="0.25">
      <c r="B10129"/>
      <c r="C10129"/>
      <c r="D10129"/>
      <c r="E10129"/>
    </row>
    <row r="10130" spans="2:5" x14ac:dyDescent="0.25">
      <c r="B10130"/>
      <c r="C10130"/>
      <c r="D10130"/>
      <c r="E10130"/>
    </row>
    <row r="10131" spans="2:5" x14ac:dyDescent="0.25">
      <c r="B10131"/>
      <c r="C10131"/>
      <c r="D10131"/>
      <c r="E10131"/>
    </row>
    <row r="10132" spans="2:5" x14ac:dyDescent="0.25">
      <c r="B10132"/>
      <c r="C10132"/>
      <c r="D10132"/>
      <c r="E10132"/>
    </row>
    <row r="10133" spans="2:5" x14ac:dyDescent="0.25">
      <c r="B10133"/>
      <c r="C10133"/>
      <c r="D10133"/>
      <c r="E10133"/>
    </row>
    <row r="10134" spans="2:5" x14ac:dyDescent="0.25">
      <c r="B10134"/>
      <c r="C10134"/>
      <c r="D10134"/>
      <c r="E10134"/>
    </row>
    <row r="10135" spans="2:5" x14ac:dyDescent="0.25">
      <c r="B10135"/>
      <c r="C10135"/>
      <c r="D10135"/>
      <c r="E10135"/>
    </row>
    <row r="10136" spans="2:5" x14ac:dyDescent="0.25">
      <c r="B10136"/>
      <c r="C10136"/>
      <c r="D10136"/>
      <c r="E10136"/>
    </row>
    <row r="10137" spans="2:5" x14ac:dyDescent="0.25">
      <c r="B10137"/>
      <c r="C10137"/>
      <c r="D10137"/>
      <c r="E10137"/>
    </row>
    <row r="10138" spans="2:5" x14ac:dyDescent="0.25">
      <c r="B10138"/>
      <c r="C10138"/>
      <c r="D10138"/>
      <c r="E10138"/>
    </row>
    <row r="10139" spans="2:5" x14ac:dyDescent="0.25">
      <c r="B10139"/>
      <c r="C10139"/>
      <c r="D10139"/>
      <c r="E10139"/>
    </row>
    <row r="10140" spans="2:5" x14ac:dyDescent="0.25">
      <c r="B10140"/>
      <c r="C10140"/>
      <c r="D10140"/>
      <c r="E10140"/>
    </row>
    <row r="10141" spans="2:5" x14ac:dyDescent="0.25">
      <c r="B10141"/>
      <c r="C10141"/>
      <c r="D10141"/>
      <c r="E10141"/>
    </row>
    <row r="10142" spans="2:5" x14ac:dyDescent="0.25">
      <c r="B10142"/>
      <c r="C10142"/>
      <c r="D10142"/>
      <c r="E10142"/>
    </row>
    <row r="10143" spans="2:5" x14ac:dyDescent="0.25">
      <c r="B10143"/>
      <c r="C10143"/>
      <c r="D10143"/>
      <c r="E10143"/>
    </row>
    <row r="10144" spans="2:5" x14ac:dyDescent="0.25">
      <c r="B10144"/>
      <c r="C10144"/>
      <c r="D10144"/>
      <c r="E10144"/>
    </row>
    <row r="10145" spans="2:5" x14ac:dyDescent="0.25">
      <c r="B10145"/>
      <c r="C10145"/>
      <c r="D10145"/>
      <c r="E10145"/>
    </row>
    <row r="10146" spans="2:5" x14ac:dyDescent="0.25">
      <c r="B10146"/>
      <c r="C10146"/>
      <c r="D10146"/>
      <c r="E10146"/>
    </row>
    <row r="10147" spans="2:5" x14ac:dyDescent="0.25">
      <c r="B10147"/>
      <c r="C10147"/>
      <c r="D10147"/>
      <c r="E10147"/>
    </row>
    <row r="10148" spans="2:5" x14ac:dyDescent="0.25">
      <c r="B10148"/>
      <c r="C10148"/>
      <c r="D10148"/>
      <c r="E10148"/>
    </row>
    <row r="10149" spans="2:5" x14ac:dyDescent="0.25">
      <c r="B10149"/>
      <c r="C10149"/>
      <c r="D10149"/>
      <c r="E10149"/>
    </row>
    <row r="10150" spans="2:5" x14ac:dyDescent="0.25">
      <c r="B10150"/>
      <c r="C10150"/>
      <c r="D10150"/>
      <c r="E10150"/>
    </row>
    <row r="10151" spans="2:5" x14ac:dyDescent="0.25">
      <c r="B10151"/>
      <c r="C10151"/>
      <c r="D10151"/>
      <c r="E10151"/>
    </row>
    <row r="10152" spans="2:5" x14ac:dyDescent="0.25">
      <c r="B10152"/>
      <c r="C10152"/>
      <c r="D10152"/>
      <c r="E10152"/>
    </row>
    <row r="10153" spans="2:5" x14ac:dyDescent="0.25">
      <c r="B10153"/>
      <c r="C10153"/>
      <c r="D10153"/>
      <c r="E10153"/>
    </row>
    <row r="10154" spans="2:5" x14ac:dyDescent="0.25">
      <c r="B10154"/>
      <c r="C10154"/>
      <c r="D10154"/>
      <c r="E10154"/>
    </row>
    <row r="10155" spans="2:5" x14ac:dyDescent="0.25">
      <c r="B10155"/>
      <c r="C10155"/>
      <c r="D10155"/>
      <c r="E10155"/>
    </row>
    <row r="10156" spans="2:5" x14ac:dyDescent="0.25">
      <c r="B10156"/>
      <c r="C10156"/>
      <c r="D10156"/>
      <c r="E10156"/>
    </row>
    <row r="10157" spans="2:5" x14ac:dyDescent="0.25">
      <c r="B10157"/>
      <c r="C10157"/>
      <c r="D10157"/>
      <c r="E10157"/>
    </row>
    <row r="10158" spans="2:5" x14ac:dyDescent="0.25">
      <c r="B10158"/>
      <c r="C10158"/>
      <c r="D10158"/>
      <c r="E10158"/>
    </row>
    <row r="10159" spans="2:5" x14ac:dyDescent="0.25">
      <c r="B10159"/>
      <c r="C10159"/>
      <c r="D10159"/>
      <c r="E10159"/>
    </row>
    <row r="10160" spans="2:5" x14ac:dyDescent="0.25">
      <c r="B10160"/>
      <c r="C10160"/>
      <c r="D10160"/>
      <c r="E10160"/>
    </row>
    <row r="10161" spans="2:5" x14ac:dyDescent="0.25">
      <c r="B10161"/>
      <c r="C10161"/>
      <c r="D10161"/>
      <c r="E10161"/>
    </row>
    <row r="10162" spans="2:5" x14ac:dyDescent="0.25">
      <c r="B10162"/>
      <c r="C10162"/>
      <c r="D10162"/>
      <c r="E10162"/>
    </row>
    <row r="10163" spans="2:5" x14ac:dyDescent="0.25">
      <c r="B10163"/>
      <c r="C10163"/>
      <c r="D10163"/>
      <c r="E10163"/>
    </row>
    <row r="10164" spans="2:5" x14ac:dyDescent="0.25">
      <c r="B10164"/>
      <c r="C10164"/>
      <c r="D10164"/>
      <c r="E10164"/>
    </row>
    <row r="10165" spans="2:5" x14ac:dyDescent="0.25">
      <c r="B10165"/>
      <c r="C10165"/>
      <c r="D10165"/>
      <c r="E10165"/>
    </row>
    <row r="10166" spans="2:5" x14ac:dyDescent="0.25">
      <c r="B10166"/>
      <c r="C10166"/>
      <c r="D10166"/>
      <c r="E10166"/>
    </row>
    <row r="10167" spans="2:5" x14ac:dyDescent="0.25">
      <c r="B10167"/>
      <c r="C10167"/>
      <c r="D10167"/>
      <c r="E10167"/>
    </row>
    <row r="10168" spans="2:5" x14ac:dyDescent="0.25">
      <c r="B10168"/>
      <c r="C10168"/>
      <c r="D10168"/>
      <c r="E10168"/>
    </row>
    <row r="10169" spans="2:5" x14ac:dyDescent="0.25">
      <c r="B10169"/>
      <c r="C10169"/>
      <c r="D10169"/>
      <c r="E10169"/>
    </row>
    <row r="10170" spans="2:5" x14ac:dyDescent="0.25">
      <c r="B10170"/>
      <c r="C10170"/>
      <c r="D10170"/>
      <c r="E10170"/>
    </row>
    <row r="10171" spans="2:5" x14ac:dyDescent="0.25">
      <c r="B10171"/>
      <c r="C10171"/>
      <c r="D10171"/>
      <c r="E10171"/>
    </row>
    <row r="10172" spans="2:5" x14ac:dyDescent="0.25">
      <c r="B10172"/>
      <c r="C10172"/>
      <c r="D10172"/>
      <c r="E10172"/>
    </row>
    <row r="10173" spans="2:5" x14ac:dyDescent="0.25">
      <c r="B10173"/>
      <c r="C10173"/>
      <c r="D10173"/>
      <c r="E10173"/>
    </row>
    <row r="10174" spans="2:5" x14ac:dyDescent="0.25">
      <c r="B10174"/>
      <c r="C10174"/>
      <c r="D10174"/>
      <c r="E10174"/>
    </row>
    <row r="10175" spans="2:5" x14ac:dyDescent="0.25">
      <c r="B10175"/>
      <c r="C10175"/>
      <c r="D10175"/>
      <c r="E10175"/>
    </row>
    <row r="10176" spans="2:5" x14ac:dyDescent="0.25">
      <c r="B10176"/>
      <c r="C10176"/>
      <c r="D10176"/>
      <c r="E10176"/>
    </row>
    <row r="10177" spans="2:5" x14ac:dyDescent="0.25">
      <c r="B10177"/>
      <c r="C10177"/>
      <c r="D10177"/>
      <c r="E10177"/>
    </row>
    <row r="10178" spans="2:5" x14ac:dyDescent="0.25">
      <c r="B10178"/>
      <c r="C10178"/>
      <c r="D10178"/>
      <c r="E10178"/>
    </row>
    <row r="10179" spans="2:5" x14ac:dyDescent="0.25">
      <c r="B10179"/>
      <c r="C10179"/>
      <c r="D10179"/>
      <c r="E10179"/>
    </row>
    <row r="10180" spans="2:5" x14ac:dyDescent="0.25">
      <c r="B10180"/>
      <c r="C10180"/>
      <c r="D10180"/>
      <c r="E10180"/>
    </row>
    <row r="10181" spans="2:5" x14ac:dyDescent="0.25">
      <c r="B10181"/>
      <c r="C10181"/>
      <c r="D10181"/>
      <c r="E10181"/>
    </row>
    <row r="10182" spans="2:5" x14ac:dyDescent="0.25">
      <c r="B10182"/>
      <c r="C10182"/>
      <c r="D10182"/>
      <c r="E10182"/>
    </row>
    <row r="10183" spans="2:5" x14ac:dyDescent="0.25">
      <c r="B10183"/>
      <c r="C10183"/>
      <c r="D10183"/>
      <c r="E10183"/>
    </row>
    <row r="10184" spans="2:5" x14ac:dyDescent="0.25">
      <c r="B10184"/>
      <c r="C10184"/>
      <c r="D10184"/>
      <c r="E10184"/>
    </row>
    <row r="10185" spans="2:5" x14ac:dyDescent="0.25">
      <c r="B10185"/>
      <c r="C10185"/>
      <c r="D10185"/>
      <c r="E10185"/>
    </row>
    <row r="10186" spans="2:5" x14ac:dyDescent="0.25">
      <c r="B10186"/>
      <c r="C10186"/>
      <c r="D10186"/>
      <c r="E10186"/>
    </row>
    <row r="10187" spans="2:5" x14ac:dyDescent="0.25">
      <c r="B10187"/>
      <c r="C10187"/>
      <c r="D10187"/>
      <c r="E10187"/>
    </row>
    <row r="10188" spans="2:5" x14ac:dyDescent="0.25">
      <c r="B10188"/>
      <c r="C10188"/>
      <c r="D10188"/>
      <c r="E10188"/>
    </row>
    <row r="10189" spans="2:5" x14ac:dyDescent="0.25">
      <c r="B10189"/>
      <c r="C10189"/>
      <c r="D10189"/>
      <c r="E10189"/>
    </row>
    <row r="10190" spans="2:5" x14ac:dyDescent="0.25">
      <c r="B10190"/>
      <c r="C10190"/>
      <c r="D10190"/>
      <c r="E10190"/>
    </row>
    <row r="10191" spans="2:5" x14ac:dyDescent="0.25">
      <c r="B10191"/>
      <c r="C10191"/>
      <c r="D10191"/>
      <c r="E10191"/>
    </row>
    <row r="10192" spans="2:5" x14ac:dyDescent="0.25">
      <c r="B10192"/>
      <c r="C10192"/>
      <c r="D10192"/>
      <c r="E10192"/>
    </row>
    <row r="10193" spans="2:5" x14ac:dyDescent="0.25">
      <c r="B10193"/>
      <c r="C10193"/>
      <c r="D10193"/>
      <c r="E10193"/>
    </row>
    <row r="10194" spans="2:5" x14ac:dyDescent="0.25">
      <c r="B10194"/>
      <c r="C10194"/>
      <c r="D10194"/>
      <c r="E10194"/>
    </row>
    <row r="10195" spans="2:5" x14ac:dyDescent="0.25">
      <c r="B10195"/>
      <c r="C10195"/>
      <c r="D10195"/>
      <c r="E10195"/>
    </row>
    <row r="10196" spans="2:5" x14ac:dyDescent="0.25">
      <c r="B10196"/>
      <c r="C10196"/>
      <c r="D10196"/>
      <c r="E10196"/>
    </row>
    <row r="10197" spans="2:5" x14ac:dyDescent="0.25">
      <c r="B10197"/>
      <c r="C10197"/>
      <c r="D10197"/>
      <c r="E10197"/>
    </row>
    <row r="10198" spans="2:5" x14ac:dyDescent="0.25">
      <c r="B10198"/>
      <c r="C10198"/>
      <c r="D10198"/>
      <c r="E10198"/>
    </row>
    <row r="10199" spans="2:5" x14ac:dyDescent="0.25">
      <c r="B10199"/>
      <c r="C10199"/>
      <c r="D10199"/>
      <c r="E10199"/>
    </row>
    <row r="10200" spans="2:5" x14ac:dyDescent="0.25">
      <c r="B10200"/>
      <c r="C10200"/>
      <c r="D10200"/>
      <c r="E10200"/>
    </row>
    <row r="10201" spans="2:5" x14ac:dyDescent="0.25">
      <c r="B10201"/>
      <c r="C10201"/>
      <c r="D10201"/>
      <c r="E10201"/>
    </row>
    <row r="10202" spans="2:5" x14ac:dyDescent="0.25">
      <c r="B10202"/>
      <c r="C10202"/>
      <c r="D10202"/>
      <c r="E10202"/>
    </row>
    <row r="10203" spans="2:5" x14ac:dyDescent="0.25">
      <c r="B10203"/>
      <c r="C10203"/>
      <c r="D10203"/>
      <c r="E10203"/>
    </row>
    <row r="10204" spans="2:5" x14ac:dyDescent="0.25">
      <c r="B10204"/>
      <c r="C10204"/>
      <c r="D10204"/>
      <c r="E10204"/>
    </row>
    <row r="10205" spans="2:5" x14ac:dyDescent="0.25">
      <c r="B10205"/>
      <c r="C10205"/>
      <c r="D10205"/>
      <c r="E10205"/>
    </row>
    <row r="10206" spans="2:5" x14ac:dyDescent="0.25">
      <c r="B10206"/>
      <c r="C10206"/>
      <c r="D10206"/>
      <c r="E10206"/>
    </row>
    <row r="10207" spans="2:5" x14ac:dyDescent="0.25">
      <c r="B10207"/>
      <c r="C10207"/>
      <c r="D10207"/>
      <c r="E10207"/>
    </row>
    <row r="10208" spans="2:5" x14ac:dyDescent="0.25">
      <c r="B10208"/>
      <c r="C10208"/>
      <c r="D10208"/>
      <c r="E10208"/>
    </row>
    <row r="10209" spans="2:5" x14ac:dyDescent="0.25">
      <c r="B10209"/>
      <c r="C10209"/>
      <c r="D10209"/>
      <c r="E10209"/>
    </row>
    <row r="10210" spans="2:5" x14ac:dyDescent="0.25">
      <c r="B10210"/>
      <c r="C10210"/>
      <c r="D10210"/>
      <c r="E10210"/>
    </row>
    <row r="10211" spans="2:5" x14ac:dyDescent="0.25">
      <c r="B10211"/>
      <c r="C10211"/>
      <c r="D10211"/>
      <c r="E10211"/>
    </row>
    <row r="10212" spans="2:5" x14ac:dyDescent="0.25">
      <c r="B10212"/>
      <c r="C10212"/>
      <c r="D10212"/>
      <c r="E10212"/>
    </row>
    <row r="10213" spans="2:5" x14ac:dyDescent="0.25">
      <c r="B10213"/>
      <c r="C10213"/>
      <c r="D10213"/>
      <c r="E10213"/>
    </row>
    <row r="10214" spans="2:5" x14ac:dyDescent="0.25">
      <c r="B10214"/>
      <c r="C10214"/>
      <c r="D10214"/>
      <c r="E10214"/>
    </row>
    <row r="10215" spans="2:5" x14ac:dyDescent="0.25">
      <c r="B10215"/>
      <c r="C10215"/>
      <c r="D10215"/>
      <c r="E10215"/>
    </row>
    <row r="10216" spans="2:5" x14ac:dyDescent="0.25">
      <c r="B10216"/>
      <c r="C10216"/>
      <c r="D10216"/>
      <c r="E10216"/>
    </row>
    <row r="10217" spans="2:5" x14ac:dyDescent="0.25">
      <c r="B10217"/>
      <c r="C10217"/>
      <c r="D10217"/>
      <c r="E10217"/>
    </row>
    <row r="10218" spans="2:5" x14ac:dyDescent="0.25">
      <c r="B10218"/>
      <c r="C10218"/>
      <c r="D10218"/>
      <c r="E10218"/>
    </row>
    <row r="10219" spans="2:5" x14ac:dyDescent="0.25">
      <c r="B10219"/>
      <c r="C10219"/>
      <c r="D10219"/>
      <c r="E10219"/>
    </row>
    <row r="10220" spans="2:5" x14ac:dyDescent="0.25">
      <c r="B10220"/>
      <c r="C10220"/>
      <c r="D10220"/>
      <c r="E10220"/>
    </row>
    <row r="10221" spans="2:5" x14ac:dyDescent="0.25">
      <c r="B10221"/>
      <c r="C10221"/>
      <c r="D10221"/>
      <c r="E10221"/>
    </row>
    <row r="10222" spans="2:5" x14ac:dyDescent="0.25">
      <c r="B10222"/>
      <c r="C10222"/>
      <c r="D10222"/>
      <c r="E10222"/>
    </row>
    <row r="10223" spans="2:5" x14ac:dyDescent="0.25">
      <c r="B10223"/>
      <c r="C10223"/>
      <c r="D10223"/>
      <c r="E10223"/>
    </row>
    <row r="10224" spans="2:5" x14ac:dyDescent="0.25">
      <c r="B10224"/>
      <c r="C10224"/>
      <c r="D10224"/>
      <c r="E10224"/>
    </row>
    <row r="10225" spans="2:5" x14ac:dyDescent="0.25">
      <c r="B10225"/>
      <c r="C10225"/>
      <c r="D10225"/>
      <c r="E10225"/>
    </row>
    <row r="10226" spans="2:5" x14ac:dyDescent="0.25">
      <c r="B10226"/>
      <c r="C10226"/>
      <c r="D10226"/>
      <c r="E10226"/>
    </row>
    <row r="10227" spans="2:5" x14ac:dyDescent="0.25">
      <c r="B10227"/>
      <c r="C10227"/>
      <c r="D10227"/>
      <c r="E10227"/>
    </row>
    <row r="10228" spans="2:5" x14ac:dyDescent="0.25">
      <c r="B10228"/>
      <c r="C10228"/>
      <c r="D10228"/>
      <c r="E10228"/>
    </row>
    <row r="10229" spans="2:5" x14ac:dyDescent="0.25">
      <c r="B10229"/>
      <c r="C10229"/>
      <c r="D10229"/>
      <c r="E10229"/>
    </row>
    <row r="10230" spans="2:5" x14ac:dyDescent="0.25">
      <c r="B10230"/>
      <c r="C10230"/>
      <c r="D10230"/>
      <c r="E10230"/>
    </row>
    <row r="10231" spans="2:5" x14ac:dyDescent="0.25">
      <c r="B10231"/>
      <c r="C10231"/>
      <c r="D10231"/>
      <c r="E10231"/>
    </row>
    <row r="10232" spans="2:5" x14ac:dyDescent="0.25">
      <c r="B10232"/>
      <c r="C10232"/>
      <c r="D10232"/>
      <c r="E10232"/>
    </row>
    <row r="10233" spans="2:5" x14ac:dyDescent="0.25">
      <c r="B10233"/>
      <c r="C10233"/>
      <c r="D10233"/>
      <c r="E10233"/>
    </row>
    <row r="10234" spans="2:5" x14ac:dyDescent="0.25">
      <c r="B10234"/>
      <c r="C10234"/>
      <c r="D10234"/>
      <c r="E10234"/>
    </row>
    <row r="10235" spans="2:5" x14ac:dyDescent="0.25">
      <c r="B10235"/>
      <c r="C10235"/>
      <c r="D10235"/>
      <c r="E10235"/>
    </row>
    <row r="10236" spans="2:5" x14ac:dyDescent="0.25">
      <c r="B10236"/>
      <c r="C10236"/>
      <c r="D10236"/>
      <c r="E10236"/>
    </row>
    <row r="10237" spans="2:5" x14ac:dyDescent="0.25">
      <c r="B10237"/>
      <c r="C10237"/>
      <c r="D10237"/>
      <c r="E10237"/>
    </row>
    <row r="10238" spans="2:5" x14ac:dyDescent="0.25">
      <c r="B10238"/>
      <c r="C10238"/>
      <c r="D10238"/>
      <c r="E10238"/>
    </row>
    <row r="10239" spans="2:5" x14ac:dyDescent="0.25">
      <c r="B10239"/>
      <c r="C10239"/>
      <c r="D10239"/>
      <c r="E10239"/>
    </row>
    <row r="10240" spans="2:5" x14ac:dyDescent="0.25">
      <c r="B10240"/>
      <c r="C10240"/>
      <c r="D10240"/>
      <c r="E10240"/>
    </row>
    <row r="10241" spans="2:5" x14ac:dyDescent="0.25">
      <c r="B10241"/>
      <c r="C10241"/>
      <c r="D10241"/>
      <c r="E10241"/>
    </row>
    <row r="10242" spans="2:5" x14ac:dyDescent="0.25">
      <c r="B10242"/>
      <c r="C10242"/>
      <c r="D10242"/>
      <c r="E10242"/>
    </row>
    <row r="10243" spans="2:5" x14ac:dyDescent="0.25">
      <c r="B10243"/>
      <c r="C10243"/>
      <c r="D10243"/>
      <c r="E10243"/>
    </row>
    <row r="10244" spans="2:5" x14ac:dyDescent="0.25">
      <c r="B10244"/>
      <c r="C10244"/>
      <c r="D10244"/>
      <c r="E10244"/>
    </row>
    <row r="10245" spans="2:5" x14ac:dyDescent="0.25">
      <c r="B10245"/>
      <c r="C10245"/>
      <c r="D10245"/>
      <c r="E10245"/>
    </row>
    <row r="10246" spans="2:5" x14ac:dyDescent="0.25">
      <c r="B10246"/>
      <c r="C10246"/>
      <c r="D10246"/>
      <c r="E10246"/>
    </row>
    <row r="10247" spans="2:5" x14ac:dyDescent="0.25">
      <c r="B10247"/>
      <c r="C10247"/>
      <c r="D10247"/>
      <c r="E10247"/>
    </row>
    <row r="10248" spans="2:5" x14ac:dyDescent="0.25">
      <c r="B10248"/>
      <c r="C10248"/>
      <c r="D10248"/>
      <c r="E10248"/>
    </row>
    <row r="10249" spans="2:5" x14ac:dyDescent="0.25">
      <c r="B10249"/>
      <c r="C10249"/>
      <c r="D10249"/>
      <c r="E10249"/>
    </row>
    <row r="10250" spans="2:5" x14ac:dyDescent="0.25">
      <c r="B10250"/>
      <c r="C10250"/>
      <c r="D10250"/>
      <c r="E10250"/>
    </row>
    <row r="10251" spans="2:5" x14ac:dyDescent="0.25">
      <c r="B10251"/>
      <c r="C10251"/>
      <c r="D10251"/>
      <c r="E10251"/>
    </row>
    <row r="10252" spans="2:5" x14ac:dyDescent="0.25">
      <c r="B10252"/>
      <c r="C10252"/>
      <c r="D10252"/>
      <c r="E10252"/>
    </row>
    <row r="10253" spans="2:5" x14ac:dyDescent="0.25">
      <c r="B10253"/>
      <c r="C10253"/>
      <c r="D10253"/>
      <c r="E10253"/>
    </row>
    <row r="10254" spans="2:5" x14ac:dyDescent="0.25">
      <c r="B10254"/>
      <c r="C10254"/>
      <c r="D10254"/>
      <c r="E10254"/>
    </row>
    <row r="10255" spans="2:5" x14ac:dyDescent="0.25">
      <c r="B10255"/>
      <c r="C10255"/>
      <c r="D10255"/>
      <c r="E10255"/>
    </row>
    <row r="10256" spans="2:5" x14ac:dyDescent="0.25">
      <c r="B10256"/>
      <c r="C10256"/>
      <c r="D10256"/>
      <c r="E10256"/>
    </row>
    <row r="10257" spans="2:5" x14ac:dyDescent="0.25">
      <c r="B10257"/>
      <c r="C10257"/>
      <c r="D10257"/>
      <c r="E10257"/>
    </row>
    <row r="10258" spans="2:5" x14ac:dyDescent="0.25">
      <c r="B10258"/>
      <c r="C10258"/>
      <c r="D10258"/>
      <c r="E10258"/>
    </row>
    <row r="10259" spans="2:5" x14ac:dyDescent="0.25">
      <c r="B10259"/>
      <c r="C10259"/>
      <c r="D10259"/>
      <c r="E10259"/>
    </row>
    <row r="10260" spans="2:5" x14ac:dyDescent="0.25">
      <c r="B10260"/>
      <c r="C10260"/>
      <c r="D10260"/>
      <c r="E10260"/>
    </row>
    <row r="10261" spans="2:5" x14ac:dyDescent="0.25">
      <c r="B10261"/>
      <c r="C10261"/>
      <c r="D10261"/>
      <c r="E10261"/>
    </row>
    <row r="10262" spans="2:5" x14ac:dyDescent="0.25">
      <c r="B10262"/>
      <c r="C10262"/>
      <c r="D10262"/>
      <c r="E10262"/>
    </row>
    <row r="10263" spans="2:5" x14ac:dyDescent="0.25">
      <c r="B10263"/>
      <c r="C10263"/>
      <c r="D10263"/>
      <c r="E10263"/>
    </row>
    <row r="10264" spans="2:5" x14ac:dyDescent="0.25">
      <c r="B10264"/>
      <c r="C10264"/>
      <c r="D10264"/>
      <c r="E10264"/>
    </row>
    <row r="10265" spans="2:5" x14ac:dyDescent="0.25">
      <c r="B10265"/>
      <c r="C10265"/>
      <c r="D10265"/>
      <c r="E10265"/>
    </row>
    <row r="10266" spans="2:5" x14ac:dyDescent="0.25">
      <c r="B10266"/>
      <c r="C10266"/>
      <c r="D10266"/>
      <c r="E10266"/>
    </row>
    <row r="10267" spans="2:5" x14ac:dyDescent="0.25">
      <c r="B10267"/>
      <c r="C10267"/>
      <c r="D10267"/>
      <c r="E10267"/>
    </row>
    <row r="10268" spans="2:5" x14ac:dyDescent="0.25">
      <c r="B10268"/>
      <c r="C10268"/>
      <c r="D10268"/>
      <c r="E10268"/>
    </row>
    <row r="10269" spans="2:5" x14ac:dyDescent="0.25">
      <c r="B10269"/>
      <c r="C10269"/>
      <c r="D10269"/>
      <c r="E10269"/>
    </row>
    <row r="10270" spans="2:5" x14ac:dyDescent="0.25">
      <c r="B10270"/>
      <c r="C10270"/>
      <c r="D10270"/>
      <c r="E10270"/>
    </row>
    <row r="10271" spans="2:5" x14ac:dyDescent="0.25">
      <c r="B10271"/>
      <c r="C10271"/>
      <c r="D10271"/>
      <c r="E10271"/>
    </row>
    <row r="10272" spans="2:5" x14ac:dyDescent="0.25">
      <c r="B10272"/>
      <c r="C10272"/>
      <c r="D10272"/>
      <c r="E10272"/>
    </row>
    <row r="10273" spans="2:5" x14ac:dyDescent="0.25">
      <c r="B10273"/>
      <c r="C10273"/>
      <c r="D10273"/>
      <c r="E10273"/>
    </row>
    <row r="10274" spans="2:5" x14ac:dyDescent="0.25">
      <c r="B10274"/>
      <c r="C10274"/>
      <c r="D10274"/>
      <c r="E10274"/>
    </row>
    <row r="10275" spans="2:5" x14ac:dyDescent="0.25">
      <c r="B10275"/>
      <c r="C10275"/>
      <c r="D10275"/>
      <c r="E10275"/>
    </row>
    <row r="10276" spans="2:5" x14ac:dyDescent="0.25">
      <c r="B10276"/>
      <c r="C10276"/>
      <c r="D10276"/>
      <c r="E10276"/>
    </row>
    <row r="10277" spans="2:5" x14ac:dyDescent="0.25">
      <c r="B10277"/>
      <c r="C10277"/>
      <c r="D10277"/>
      <c r="E10277"/>
    </row>
    <row r="10278" spans="2:5" x14ac:dyDescent="0.25">
      <c r="B10278"/>
      <c r="C10278"/>
      <c r="D10278"/>
      <c r="E10278"/>
    </row>
    <row r="10279" spans="2:5" x14ac:dyDescent="0.25">
      <c r="B10279"/>
      <c r="C10279"/>
      <c r="D10279"/>
      <c r="E10279"/>
    </row>
    <row r="10280" spans="2:5" x14ac:dyDescent="0.25">
      <c r="B10280"/>
      <c r="C10280"/>
      <c r="D10280"/>
      <c r="E10280"/>
    </row>
    <row r="10281" spans="2:5" x14ac:dyDescent="0.25">
      <c r="B10281"/>
      <c r="C10281"/>
      <c r="D10281"/>
      <c r="E10281"/>
    </row>
    <row r="10282" spans="2:5" x14ac:dyDescent="0.25">
      <c r="B10282"/>
      <c r="C10282"/>
      <c r="D10282"/>
      <c r="E10282"/>
    </row>
    <row r="10283" spans="2:5" x14ac:dyDescent="0.25">
      <c r="B10283"/>
      <c r="C10283"/>
      <c r="D10283"/>
      <c r="E10283"/>
    </row>
    <row r="10284" spans="2:5" x14ac:dyDescent="0.25">
      <c r="B10284"/>
      <c r="C10284"/>
      <c r="D10284"/>
      <c r="E10284"/>
    </row>
    <row r="10285" spans="2:5" x14ac:dyDescent="0.25">
      <c r="B10285"/>
      <c r="C10285"/>
      <c r="D10285"/>
      <c r="E10285"/>
    </row>
    <row r="10286" spans="2:5" x14ac:dyDescent="0.25">
      <c r="B10286"/>
      <c r="C10286"/>
      <c r="D10286"/>
      <c r="E10286"/>
    </row>
    <row r="10287" spans="2:5" x14ac:dyDescent="0.25">
      <c r="B10287"/>
      <c r="C10287"/>
      <c r="D10287"/>
      <c r="E10287"/>
    </row>
    <row r="10288" spans="2:5" x14ac:dyDescent="0.25">
      <c r="B10288"/>
      <c r="C10288"/>
      <c r="D10288"/>
      <c r="E10288"/>
    </row>
    <row r="10289" spans="2:5" x14ac:dyDescent="0.25">
      <c r="B10289"/>
      <c r="C10289"/>
      <c r="D10289"/>
      <c r="E10289"/>
    </row>
    <row r="10290" spans="2:5" x14ac:dyDescent="0.25">
      <c r="B10290"/>
      <c r="C10290"/>
      <c r="D10290"/>
      <c r="E10290"/>
    </row>
    <row r="10291" spans="2:5" x14ac:dyDescent="0.25">
      <c r="B10291"/>
      <c r="C10291"/>
      <c r="D10291"/>
      <c r="E10291"/>
    </row>
    <row r="10292" spans="2:5" x14ac:dyDescent="0.25">
      <c r="B10292"/>
      <c r="C10292"/>
      <c r="D10292"/>
      <c r="E10292"/>
    </row>
    <row r="10293" spans="2:5" x14ac:dyDescent="0.25">
      <c r="B10293"/>
      <c r="C10293"/>
      <c r="D10293"/>
      <c r="E10293"/>
    </row>
    <row r="10294" spans="2:5" x14ac:dyDescent="0.25">
      <c r="B10294"/>
      <c r="C10294"/>
      <c r="D10294"/>
      <c r="E10294"/>
    </row>
    <row r="10295" spans="2:5" x14ac:dyDescent="0.25">
      <c r="B10295"/>
      <c r="C10295"/>
      <c r="D10295"/>
      <c r="E10295"/>
    </row>
    <row r="10296" spans="2:5" x14ac:dyDescent="0.25">
      <c r="B10296"/>
      <c r="C10296"/>
      <c r="D10296"/>
      <c r="E10296"/>
    </row>
    <row r="10297" spans="2:5" x14ac:dyDescent="0.25">
      <c r="B10297"/>
      <c r="C10297"/>
      <c r="D10297"/>
      <c r="E10297"/>
    </row>
    <row r="10298" spans="2:5" x14ac:dyDescent="0.25">
      <c r="B10298"/>
      <c r="C10298"/>
      <c r="D10298"/>
      <c r="E10298"/>
    </row>
    <row r="10299" spans="2:5" x14ac:dyDescent="0.25">
      <c r="B10299"/>
      <c r="C10299"/>
      <c r="D10299"/>
      <c r="E10299"/>
    </row>
    <row r="10300" spans="2:5" x14ac:dyDescent="0.25">
      <c r="B10300"/>
      <c r="C10300"/>
      <c r="D10300"/>
      <c r="E10300"/>
    </row>
    <row r="10301" spans="2:5" x14ac:dyDescent="0.25">
      <c r="B10301"/>
      <c r="C10301"/>
      <c r="D10301"/>
      <c r="E10301"/>
    </row>
    <row r="10302" spans="2:5" x14ac:dyDescent="0.25">
      <c r="B10302"/>
      <c r="C10302"/>
      <c r="D10302"/>
      <c r="E10302"/>
    </row>
    <row r="10303" spans="2:5" x14ac:dyDescent="0.25">
      <c r="B10303"/>
      <c r="C10303"/>
      <c r="D10303"/>
      <c r="E10303"/>
    </row>
    <row r="10304" spans="2:5" x14ac:dyDescent="0.25">
      <c r="B10304"/>
      <c r="C10304"/>
      <c r="D10304"/>
      <c r="E10304"/>
    </row>
    <row r="10305" spans="2:5" x14ac:dyDescent="0.25">
      <c r="B10305"/>
      <c r="C10305"/>
      <c r="D10305"/>
      <c r="E10305"/>
    </row>
    <row r="10306" spans="2:5" x14ac:dyDescent="0.25">
      <c r="B10306"/>
      <c r="C10306"/>
      <c r="D10306"/>
      <c r="E10306"/>
    </row>
    <row r="10307" spans="2:5" x14ac:dyDescent="0.25">
      <c r="B10307"/>
      <c r="C10307"/>
      <c r="D10307"/>
      <c r="E10307"/>
    </row>
    <row r="10308" spans="2:5" x14ac:dyDescent="0.25">
      <c r="B10308"/>
      <c r="C10308"/>
      <c r="D10308"/>
      <c r="E10308"/>
    </row>
    <row r="10309" spans="2:5" x14ac:dyDescent="0.25">
      <c r="B10309"/>
      <c r="C10309"/>
      <c r="D10309"/>
      <c r="E10309"/>
    </row>
    <row r="10310" spans="2:5" x14ac:dyDescent="0.25">
      <c r="B10310"/>
      <c r="C10310"/>
      <c r="D10310"/>
      <c r="E10310"/>
    </row>
    <row r="10311" spans="2:5" x14ac:dyDescent="0.25">
      <c r="B10311"/>
      <c r="C10311"/>
      <c r="D10311"/>
      <c r="E10311"/>
    </row>
    <row r="10312" spans="2:5" x14ac:dyDescent="0.25">
      <c r="B10312"/>
      <c r="C10312"/>
      <c r="D10312"/>
      <c r="E10312"/>
    </row>
    <row r="10313" spans="2:5" x14ac:dyDescent="0.25">
      <c r="B10313"/>
      <c r="C10313"/>
      <c r="D10313"/>
      <c r="E10313"/>
    </row>
    <row r="10314" spans="2:5" x14ac:dyDescent="0.25">
      <c r="B10314"/>
      <c r="C10314"/>
      <c r="D10314"/>
      <c r="E10314"/>
    </row>
    <row r="10315" spans="2:5" x14ac:dyDescent="0.25">
      <c r="B10315"/>
      <c r="C10315"/>
      <c r="D10315"/>
      <c r="E10315"/>
    </row>
    <row r="10316" spans="2:5" x14ac:dyDescent="0.25">
      <c r="B10316"/>
      <c r="C10316"/>
      <c r="D10316"/>
      <c r="E10316"/>
    </row>
    <row r="10317" spans="2:5" x14ac:dyDescent="0.25">
      <c r="B10317"/>
      <c r="C10317"/>
      <c r="D10317"/>
      <c r="E10317"/>
    </row>
    <row r="10318" spans="2:5" x14ac:dyDescent="0.25">
      <c r="B10318"/>
      <c r="C10318"/>
      <c r="D10318"/>
      <c r="E10318"/>
    </row>
    <row r="10319" spans="2:5" x14ac:dyDescent="0.25">
      <c r="B10319"/>
      <c r="C10319"/>
      <c r="D10319"/>
      <c r="E10319"/>
    </row>
    <row r="10320" spans="2:5" x14ac:dyDescent="0.25">
      <c r="B10320"/>
      <c r="C10320"/>
      <c r="D10320"/>
      <c r="E10320"/>
    </row>
    <row r="10321" spans="2:5" x14ac:dyDescent="0.25">
      <c r="B10321"/>
      <c r="C10321"/>
      <c r="D10321"/>
      <c r="E10321"/>
    </row>
    <row r="10322" spans="2:5" x14ac:dyDescent="0.25">
      <c r="B10322"/>
      <c r="C10322"/>
      <c r="D10322"/>
      <c r="E10322"/>
    </row>
    <row r="10323" spans="2:5" x14ac:dyDescent="0.25">
      <c r="B10323"/>
      <c r="C10323"/>
      <c r="D10323"/>
      <c r="E10323"/>
    </row>
    <row r="10324" spans="2:5" x14ac:dyDescent="0.25">
      <c r="B10324"/>
      <c r="C10324"/>
      <c r="D10324"/>
      <c r="E10324"/>
    </row>
    <row r="10325" spans="2:5" x14ac:dyDescent="0.25">
      <c r="B10325"/>
      <c r="C10325"/>
      <c r="D10325"/>
      <c r="E10325"/>
    </row>
    <row r="10326" spans="2:5" x14ac:dyDescent="0.25">
      <c r="B10326"/>
      <c r="C10326"/>
      <c r="D10326"/>
      <c r="E10326"/>
    </row>
    <row r="10327" spans="2:5" x14ac:dyDescent="0.25">
      <c r="B10327"/>
      <c r="C10327"/>
      <c r="D10327"/>
      <c r="E10327"/>
    </row>
    <row r="10328" spans="2:5" x14ac:dyDescent="0.25">
      <c r="B10328"/>
      <c r="C10328"/>
      <c r="D10328"/>
      <c r="E10328"/>
    </row>
    <row r="10329" spans="2:5" x14ac:dyDescent="0.25">
      <c r="B10329"/>
      <c r="C10329"/>
      <c r="D10329"/>
      <c r="E10329"/>
    </row>
    <row r="10330" spans="2:5" x14ac:dyDescent="0.25">
      <c r="B10330"/>
      <c r="C10330"/>
      <c r="D10330"/>
      <c r="E10330"/>
    </row>
    <row r="10331" spans="2:5" x14ac:dyDescent="0.25">
      <c r="B10331"/>
      <c r="C10331"/>
      <c r="D10331"/>
      <c r="E10331"/>
    </row>
    <row r="10332" spans="2:5" x14ac:dyDescent="0.25">
      <c r="B10332"/>
      <c r="C10332"/>
      <c r="D10332"/>
      <c r="E10332"/>
    </row>
    <row r="10333" spans="2:5" x14ac:dyDescent="0.25">
      <c r="B10333"/>
      <c r="C10333"/>
      <c r="D10333"/>
      <c r="E10333"/>
    </row>
    <row r="10334" spans="2:5" x14ac:dyDescent="0.25">
      <c r="B10334"/>
      <c r="C10334"/>
      <c r="D10334"/>
      <c r="E10334"/>
    </row>
    <row r="10335" spans="2:5" x14ac:dyDescent="0.25">
      <c r="B10335"/>
      <c r="C10335"/>
      <c r="D10335"/>
      <c r="E10335"/>
    </row>
    <row r="10336" spans="2:5" x14ac:dyDescent="0.25">
      <c r="B10336"/>
      <c r="C10336"/>
      <c r="D10336"/>
      <c r="E10336"/>
    </row>
    <row r="10337" spans="2:5" x14ac:dyDescent="0.25">
      <c r="B10337"/>
      <c r="C10337"/>
      <c r="D10337"/>
      <c r="E10337"/>
    </row>
    <row r="10338" spans="2:5" x14ac:dyDescent="0.25">
      <c r="B10338"/>
      <c r="C10338"/>
      <c r="D10338"/>
      <c r="E10338"/>
    </row>
    <row r="10339" spans="2:5" x14ac:dyDescent="0.25">
      <c r="B10339"/>
      <c r="C10339"/>
      <c r="D10339"/>
      <c r="E10339"/>
    </row>
    <row r="10340" spans="2:5" x14ac:dyDescent="0.25">
      <c r="B10340"/>
      <c r="C10340"/>
      <c r="D10340"/>
      <c r="E10340"/>
    </row>
    <row r="10341" spans="2:5" x14ac:dyDescent="0.25">
      <c r="B10341"/>
      <c r="C10341"/>
      <c r="D10341"/>
      <c r="E10341"/>
    </row>
    <row r="10342" spans="2:5" x14ac:dyDescent="0.25">
      <c r="B10342"/>
      <c r="C10342"/>
      <c r="D10342"/>
      <c r="E10342"/>
    </row>
    <row r="10343" spans="2:5" x14ac:dyDescent="0.25">
      <c r="B10343"/>
      <c r="C10343"/>
      <c r="D10343"/>
      <c r="E10343"/>
    </row>
    <row r="10344" spans="2:5" x14ac:dyDescent="0.25">
      <c r="B10344"/>
      <c r="C10344"/>
      <c r="D10344"/>
      <c r="E10344"/>
    </row>
    <row r="10345" spans="2:5" x14ac:dyDescent="0.25">
      <c r="B10345"/>
      <c r="C10345"/>
      <c r="D10345"/>
      <c r="E10345"/>
    </row>
    <row r="10346" spans="2:5" x14ac:dyDescent="0.25">
      <c r="B10346"/>
      <c r="C10346"/>
      <c r="D10346"/>
      <c r="E10346"/>
    </row>
    <row r="10347" spans="2:5" x14ac:dyDescent="0.25">
      <c r="B10347"/>
      <c r="C10347"/>
      <c r="D10347"/>
      <c r="E10347"/>
    </row>
    <row r="10348" spans="2:5" x14ac:dyDescent="0.25">
      <c r="B10348"/>
      <c r="C10348"/>
      <c r="D10348"/>
      <c r="E10348"/>
    </row>
    <row r="10349" spans="2:5" x14ac:dyDescent="0.25">
      <c r="B10349"/>
      <c r="C10349"/>
      <c r="D10349"/>
      <c r="E10349"/>
    </row>
    <row r="10350" spans="2:5" x14ac:dyDescent="0.25">
      <c r="B10350"/>
      <c r="C10350"/>
      <c r="D10350"/>
      <c r="E10350"/>
    </row>
    <row r="10351" spans="2:5" x14ac:dyDescent="0.25">
      <c r="B10351"/>
      <c r="C10351"/>
      <c r="D10351"/>
      <c r="E10351"/>
    </row>
    <row r="10352" spans="2:5" x14ac:dyDescent="0.25">
      <c r="B10352"/>
      <c r="C10352"/>
      <c r="D10352"/>
      <c r="E10352"/>
    </row>
    <row r="10353" spans="2:5" x14ac:dyDescent="0.25">
      <c r="B10353"/>
      <c r="C10353"/>
      <c r="D10353"/>
      <c r="E10353"/>
    </row>
    <row r="10354" spans="2:5" x14ac:dyDescent="0.25">
      <c r="B10354"/>
      <c r="C10354"/>
      <c r="D10354"/>
      <c r="E10354"/>
    </row>
    <row r="10355" spans="2:5" x14ac:dyDescent="0.25">
      <c r="B10355"/>
      <c r="C10355"/>
      <c r="D10355"/>
      <c r="E10355"/>
    </row>
    <row r="10356" spans="2:5" x14ac:dyDescent="0.25">
      <c r="B10356"/>
      <c r="C10356"/>
      <c r="D10356"/>
      <c r="E10356"/>
    </row>
    <row r="10357" spans="2:5" x14ac:dyDescent="0.25">
      <c r="B10357"/>
      <c r="C10357"/>
      <c r="D10357"/>
      <c r="E10357"/>
    </row>
    <row r="10358" spans="2:5" x14ac:dyDescent="0.25">
      <c r="B10358"/>
      <c r="C10358"/>
      <c r="D10358"/>
      <c r="E10358"/>
    </row>
    <row r="10359" spans="2:5" x14ac:dyDescent="0.25">
      <c r="B10359"/>
      <c r="C10359"/>
      <c r="D10359"/>
      <c r="E10359"/>
    </row>
    <row r="10360" spans="2:5" x14ac:dyDescent="0.25">
      <c r="B10360"/>
      <c r="C10360"/>
      <c r="D10360"/>
      <c r="E10360"/>
    </row>
    <row r="10361" spans="2:5" x14ac:dyDescent="0.25">
      <c r="B10361"/>
      <c r="C10361"/>
      <c r="D10361"/>
      <c r="E10361"/>
    </row>
    <row r="10362" spans="2:5" x14ac:dyDescent="0.25">
      <c r="B10362"/>
      <c r="C10362"/>
      <c r="D10362"/>
      <c r="E10362"/>
    </row>
    <row r="10363" spans="2:5" x14ac:dyDescent="0.25">
      <c r="B10363"/>
      <c r="C10363"/>
      <c r="D10363"/>
      <c r="E10363"/>
    </row>
    <row r="10364" spans="2:5" x14ac:dyDescent="0.25">
      <c r="B10364"/>
      <c r="C10364"/>
      <c r="D10364"/>
      <c r="E10364"/>
    </row>
    <row r="10365" spans="2:5" x14ac:dyDescent="0.25">
      <c r="B10365"/>
      <c r="C10365"/>
      <c r="D10365"/>
      <c r="E10365"/>
    </row>
    <row r="10366" spans="2:5" x14ac:dyDescent="0.25">
      <c r="B10366"/>
      <c r="C10366"/>
      <c r="D10366"/>
      <c r="E10366"/>
    </row>
    <row r="10367" spans="2:5" x14ac:dyDescent="0.25">
      <c r="B10367"/>
      <c r="C10367"/>
      <c r="D10367"/>
      <c r="E10367"/>
    </row>
    <row r="10368" spans="2:5" x14ac:dyDescent="0.25">
      <c r="B10368"/>
      <c r="C10368"/>
      <c r="D10368"/>
      <c r="E10368"/>
    </row>
    <row r="10369" spans="2:5" x14ac:dyDescent="0.25">
      <c r="B10369"/>
      <c r="C10369"/>
      <c r="D10369"/>
      <c r="E10369"/>
    </row>
    <row r="10370" spans="2:5" x14ac:dyDescent="0.25">
      <c r="B10370"/>
      <c r="C10370"/>
      <c r="D10370"/>
      <c r="E10370"/>
    </row>
    <row r="10371" spans="2:5" x14ac:dyDescent="0.25">
      <c r="B10371"/>
      <c r="C10371"/>
      <c r="D10371"/>
      <c r="E10371"/>
    </row>
    <row r="10372" spans="2:5" x14ac:dyDescent="0.25">
      <c r="B10372"/>
      <c r="C10372"/>
      <c r="D10372"/>
      <c r="E10372"/>
    </row>
    <row r="10373" spans="2:5" x14ac:dyDescent="0.25">
      <c r="B10373"/>
      <c r="C10373"/>
      <c r="D10373"/>
      <c r="E10373"/>
    </row>
    <row r="10374" spans="2:5" x14ac:dyDescent="0.25">
      <c r="B10374"/>
      <c r="C10374"/>
      <c r="D10374"/>
      <c r="E10374"/>
    </row>
    <row r="10375" spans="2:5" x14ac:dyDescent="0.25">
      <c r="B10375"/>
      <c r="C10375"/>
      <c r="D10375"/>
      <c r="E10375"/>
    </row>
    <row r="10376" spans="2:5" x14ac:dyDescent="0.25">
      <c r="B10376"/>
      <c r="C10376"/>
      <c r="D10376"/>
      <c r="E10376"/>
    </row>
    <row r="10377" spans="2:5" x14ac:dyDescent="0.25">
      <c r="B10377"/>
      <c r="C10377"/>
      <c r="D10377"/>
      <c r="E10377"/>
    </row>
    <row r="10378" spans="2:5" x14ac:dyDescent="0.25">
      <c r="B10378"/>
      <c r="C10378"/>
      <c r="D10378"/>
      <c r="E10378"/>
    </row>
    <row r="10379" spans="2:5" x14ac:dyDescent="0.25">
      <c r="B10379"/>
      <c r="C10379"/>
      <c r="D10379"/>
      <c r="E10379"/>
    </row>
    <row r="10380" spans="2:5" x14ac:dyDescent="0.25">
      <c r="B10380"/>
      <c r="C10380"/>
      <c r="D10380"/>
      <c r="E10380"/>
    </row>
    <row r="10381" spans="2:5" x14ac:dyDescent="0.25">
      <c r="B10381"/>
      <c r="C10381"/>
      <c r="D10381"/>
      <c r="E10381"/>
    </row>
    <row r="10382" spans="2:5" x14ac:dyDescent="0.25">
      <c r="B10382"/>
      <c r="C10382"/>
      <c r="D10382"/>
      <c r="E10382"/>
    </row>
    <row r="10383" spans="2:5" x14ac:dyDescent="0.25">
      <c r="B10383"/>
      <c r="C10383"/>
      <c r="D10383"/>
      <c r="E10383"/>
    </row>
    <row r="10384" spans="2:5" x14ac:dyDescent="0.25">
      <c r="B10384"/>
      <c r="C10384"/>
      <c r="D10384"/>
      <c r="E10384"/>
    </row>
    <row r="10385" spans="2:5" x14ac:dyDescent="0.25">
      <c r="B10385"/>
      <c r="C10385"/>
      <c r="D10385"/>
      <c r="E10385"/>
    </row>
    <row r="10386" spans="2:5" x14ac:dyDescent="0.25">
      <c r="B10386"/>
      <c r="C10386"/>
      <c r="D10386"/>
      <c r="E10386"/>
    </row>
    <row r="10387" spans="2:5" x14ac:dyDescent="0.25">
      <c r="B10387"/>
      <c r="C10387"/>
      <c r="D10387"/>
      <c r="E10387"/>
    </row>
    <row r="10388" spans="2:5" x14ac:dyDescent="0.25">
      <c r="B10388"/>
      <c r="C10388"/>
      <c r="D10388"/>
      <c r="E10388"/>
    </row>
    <row r="10389" spans="2:5" x14ac:dyDescent="0.25">
      <c r="B10389"/>
      <c r="C10389"/>
      <c r="D10389"/>
      <c r="E10389"/>
    </row>
    <row r="10390" spans="2:5" x14ac:dyDescent="0.25">
      <c r="B10390"/>
      <c r="C10390"/>
      <c r="D10390"/>
      <c r="E10390"/>
    </row>
    <row r="10391" spans="2:5" x14ac:dyDescent="0.25">
      <c r="B10391"/>
      <c r="C10391"/>
      <c r="D10391"/>
      <c r="E10391"/>
    </row>
    <row r="10392" spans="2:5" x14ac:dyDescent="0.25">
      <c r="B10392"/>
      <c r="C10392"/>
      <c r="D10392"/>
      <c r="E10392"/>
    </row>
    <row r="10393" spans="2:5" x14ac:dyDescent="0.25">
      <c r="B10393"/>
      <c r="C10393"/>
      <c r="D10393"/>
      <c r="E10393"/>
    </row>
    <row r="10394" spans="2:5" x14ac:dyDescent="0.25">
      <c r="B10394"/>
      <c r="C10394"/>
      <c r="D10394"/>
      <c r="E10394"/>
    </row>
    <row r="10395" spans="2:5" x14ac:dyDescent="0.25">
      <c r="B10395"/>
      <c r="C10395"/>
      <c r="D10395"/>
      <c r="E10395"/>
    </row>
    <row r="10396" spans="2:5" x14ac:dyDescent="0.25">
      <c r="B10396"/>
      <c r="C10396"/>
      <c r="D10396"/>
      <c r="E10396"/>
    </row>
    <row r="10397" spans="2:5" x14ac:dyDescent="0.25">
      <c r="B10397"/>
      <c r="C10397"/>
      <c r="D10397"/>
      <c r="E10397"/>
    </row>
    <row r="10398" spans="2:5" x14ac:dyDescent="0.25">
      <c r="B10398"/>
      <c r="C10398"/>
      <c r="D10398"/>
      <c r="E10398"/>
    </row>
    <row r="10399" spans="2:5" x14ac:dyDescent="0.25">
      <c r="B10399"/>
      <c r="C10399"/>
      <c r="D10399"/>
      <c r="E10399"/>
    </row>
    <row r="10400" spans="2:5" x14ac:dyDescent="0.25">
      <c r="B10400"/>
      <c r="C10400"/>
      <c r="D10400"/>
      <c r="E10400"/>
    </row>
    <row r="10401" spans="2:5" x14ac:dyDescent="0.25">
      <c r="B10401"/>
      <c r="C10401"/>
      <c r="D10401"/>
      <c r="E10401"/>
    </row>
    <row r="10402" spans="2:5" x14ac:dyDescent="0.25">
      <c r="B10402"/>
      <c r="C10402"/>
      <c r="D10402"/>
      <c r="E10402"/>
    </row>
    <row r="10403" spans="2:5" x14ac:dyDescent="0.25">
      <c r="B10403"/>
      <c r="C10403"/>
      <c r="D10403"/>
      <c r="E10403"/>
    </row>
    <row r="10404" spans="2:5" x14ac:dyDescent="0.25">
      <c r="B10404"/>
      <c r="C10404"/>
      <c r="D10404"/>
      <c r="E10404"/>
    </row>
    <row r="10405" spans="2:5" x14ac:dyDescent="0.25">
      <c r="B10405"/>
      <c r="C10405"/>
      <c r="D10405"/>
      <c r="E10405"/>
    </row>
    <row r="10406" spans="2:5" x14ac:dyDescent="0.25">
      <c r="B10406"/>
      <c r="C10406"/>
      <c r="D10406"/>
      <c r="E10406"/>
    </row>
    <row r="10407" spans="2:5" x14ac:dyDescent="0.25">
      <c r="B10407"/>
      <c r="C10407"/>
      <c r="D10407"/>
      <c r="E10407"/>
    </row>
    <row r="10408" spans="2:5" x14ac:dyDescent="0.25">
      <c r="B10408"/>
      <c r="C10408"/>
      <c r="D10408"/>
      <c r="E10408"/>
    </row>
    <row r="10409" spans="2:5" x14ac:dyDescent="0.25">
      <c r="B10409"/>
      <c r="C10409"/>
      <c r="D10409"/>
      <c r="E10409"/>
    </row>
    <row r="10410" spans="2:5" x14ac:dyDescent="0.25">
      <c r="B10410"/>
      <c r="C10410"/>
      <c r="D10410"/>
      <c r="E10410"/>
    </row>
    <row r="10411" spans="2:5" x14ac:dyDescent="0.25">
      <c r="B10411"/>
      <c r="C10411"/>
      <c r="D10411"/>
      <c r="E10411"/>
    </row>
    <row r="10412" spans="2:5" x14ac:dyDescent="0.25">
      <c r="B10412"/>
      <c r="C10412"/>
      <c r="D10412"/>
      <c r="E10412"/>
    </row>
    <row r="10413" spans="2:5" x14ac:dyDescent="0.25">
      <c r="B10413"/>
      <c r="C10413"/>
      <c r="D10413"/>
      <c r="E10413"/>
    </row>
    <row r="10414" spans="2:5" x14ac:dyDescent="0.25">
      <c r="B10414"/>
      <c r="C10414"/>
      <c r="D10414"/>
      <c r="E10414"/>
    </row>
    <row r="10415" spans="2:5" x14ac:dyDescent="0.25">
      <c r="B10415"/>
      <c r="C10415"/>
      <c r="D10415"/>
      <c r="E10415"/>
    </row>
    <row r="10416" spans="2:5" x14ac:dyDescent="0.25">
      <c r="B10416"/>
      <c r="C10416"/>
      <c r="D10416"/>
      <c r="E10416"/>
    </row>
    <row r="10417" spans="2:5" x14ac:dyDescent="0.25">
      <c r="B10417"/>
      <c r="C10417"/>
      <c r="D10417"/>
      <c r="E10417"/>
    </row>
    <row r="10418" spans="2:5" x14ac:dyDescent="0.25">
      <c r="B10418"/>
      <c r="C10418"/>
      <c r="D10418"/>
      <c r="E10418"/>
    </row>
    <row r="10419" spans="2:5" x14ac:dyDescent="0.25">
      <c r="B10419"/>
      <c r="C10419"/>
      <c r="D10419"/>
      <c r="E10419"/>
    </row>
    <row r="10420" spans="2:5" x14ac:dyDescent="0.25">
      <c r="B10420"/>
      <c r="C10420"/>
      <c r="D10420"/>
      <c r="E10420"/>
    </row>
    <row r="10421" spans="2:5" x14ac:dyDescent="0.25">
      <c r="B10421"/>
      <c r="C10421"/>
      <c r="D10421"/>
      <c r="E10421"/>
    </row>
    <row r="10422" spans="2:5" x14ac:dyDescent="0.25">
      <c r="B10422"/>
      <c r="C10422"/>
      <c r="D10422"/>
      <c r="E10422"/>
    </row>
    <row r="10423" spans="2:5" x14ac:dyDescent="0.25">
      <c r="B10423"/>
      <c r="C10423"/>
      <c r="D10423"/>
      <c r="E10423"/>
    </row>
    <row r="10424" spans="2:5" x14ac:dyDescent="0.25">
      <c r="B10424"/>
      <c r="C10424"/>
      <c r="D10424"/>
      <c r="E10424"/>
    </row>
    <row r="10425" spans="2:5" x14ac:dyDescent="0.25">
      <c r="B10425"/>
      <c r="C10425"/>
      <c r="D10425"/>
      <c r="E10425"/>
    </row>
    <row r="10426" spans="2:5" x14ac:dyDescent="0.25">
      <c r="B10426"/>
      <c r="C10426"/>
      <c r="D10426"/>
      <c r="E10426"/>
    </row>
    <row r="10427" spans="2:5" x14ac:dyDescent="0.25">
      <c r="B10427"/>
      <c r="C10427"/>
      <c r="D10427"/>
      <c r="E10427"/>
    </row>
    <row r="10428" spans="2:5" x14ac:dyDescent="0.25">
      <c r="B10428"/>
      <c r="C10428"/>
      <c r="D10428"/>
      <c r="E10428"/>
    </row>
    <row r="10429" spans="2:5" x14ac:dyDescent="0.25">
      <c r="B10429"/>
      <c r="C10429"/>
      <c r="D10429"/>
      <c r="E10429"/>
    </row>
    <row r="10430" spans="2:5" x14ac:dyDescent="0.25">
      <c r="B10430"/>
      <c r="C10430"/>
      <c r="D10430"/>
      <c r="E10430"/>
    </row>
    <row r="10431" spans="2:5" x14ac:dyDescent="0.25">
      <c r="B10431"/>
      <c r="C10431"/>
      <c r="D10431"/>
      <c r="E10431"/>
    </row>
    <row r="10432" spans="2:5" x14ac:dyDescent="0.25">
      <c r="B10432"/>
      <c r="C10432"/>
      <c r="D10432"/>
      <c r="E10432"/>
    </row>
    <row r="10433" spans="2:5" x14ac:dyDescent="0.25">
      <c r="B10433"/>
      <c r="C10433"/>
      <c r="D10433"/>
      <c r="E10433"/>
    </row>
    <row r="10434" spans="2:5" x14ac:dyDescent="0.25">
      <c r="B10434"/>
      <c r="C10434"/>
      <c r="D10434"/>
      <c r="E10434"/>
    </row>
    <row r="10435" spans="2:5" x14ac:dyDescent="0.25">
      <c r="B10435"/>
      <c r="C10435"/>
      <c r="D10435"/>
      <c r="E10435"/>
    </row>
    <row r="10436" spans="2:5" x14ac:dyDescent="0.25">
      <c r="B10436"/>
      <c r="C10436"/>
      <c r="D10436"/>
      <c r="E10436"/>
    </row>
    <row r="10437" spans="2:5" x14ac:dyDescent="0.25">
      <c r="B10437"/>
      <c r="C10437"/>
      <c r="D10437"/>
      <c r="E10437"/>
    </row>
    <row r="10438" spans="2:5" x14ac:dyDescent="0.25">
      <c r="B10438"/>
      <c r="C10438"/>
      <c r="D10438"/>
      <c r="E10438"/>
    </row>
    <row r="10439" spans="2:5" x14ac:dyDescent="0.25">
      <c r="B10439"/>
      <c r="C10439"/>
      <c r="D10439"/>
      <c r="E10439"/>
    </row>
    <row r="10440" spans="2:5" x14ac:dyDescent="0.25">
      <c r="B10440"/>
      <c r="C10440"/>
      <c r="D10440"/>
      <c r="E10440"/>
    </row>
    <row r="10441" spans="2:5" x14ac:dyDescent="0.25">
      <c r="B10441"/>
      <c r="C10441"/>
      <c r="D10441"/>
      <c r="E10441"/>
    </row>
    <row r="10442" spans="2:5" x14ac:dyDescent="0.25">
      <c r="B10442"/>
      <c r="C10442"/>
      <c r="D10442"/>
      <c r="E10442"/>
    </row>
    <row r="10443" spans="2:5" x14ac:dyDescent="0.25">
      <c r="B10443"/>
      <c r="C10443"/>
      <c r="D10443"/>
      <c r="E10443"/>
    </row>
    <row r="10444" spans="2:5" x14ac:dyDescent="0.25">
      <c r="B10444"/>
      <c r="C10444"/>
      <c r="D10444"/>
      <c r="E10444"/>
    </row>
    <row r="10445" spans="2:5" x14ac:dyDescent="0.25">
      <c r="B10445"/>
      <c r="C10445"/>
      <c r="D10445"/>
      <c r="E10445"/>
    </row>
    <row r="10446" spans="2:5" x14ac:dyDescent="0.25">
      <c r="B10446"/>
      <c r="C10446"/>
      <c r="D10446"/>
      <c r="E10446"/>
    </row>
    <row r="10447" spans="2:5" x14ac:dyDescent="0.25">
      <c r="B10447"/>
      <c r="C10447"/>
      <c r="D10447"/>
      <c r="E10447"/>
    </row>
    <row r="10448" spans="2:5" x14ac:dyDescent="0.25">
      <c r="B10448"/>
      <c r="C10448"/>
      <c r="D10448"/>
      <c r="E10448"/>
    </row>
    <row r="10449" spans="2:5" x14ac:dyDescent="0.25">
      <c r="B10449"/>
      <c r="C10449"/>
      <c r="D10449"/>
      <c r="E10449"/>
    </row>
    <row r="10450" spans="2:5" x14ac:dyDescent="0.25">
      <c r="B10450"/>
      <c r="C10450"/>
      <c r="D10450"/>
      <c r="E10450"/>
    </row>
    <row r="10451" spans="2:5" x14ac:dyDescent="0.25">
      <c r="B10451"/>
      <c r="C10451"/>
      <c r="D10451"/>
      <c r="E10451"/>
    </row>
    <row r="10452" spans="2:5" x14ac:dyDescent="0.25">
      <c r="B10452"/>
      <c r="C10452"/>
      <c r="D10452"/>
      <c r="E10452"/>
    </row>
    <row r="10453" spans="2:5" x14ac:dyDescent="0.25">
      <c r="B10453"/>
      <c r="C10453"/>
      <c r="D10453"/>
      <c r="E10453"/>
    </row>
    <row r="10454" spans="2:5" x14ac:dyDescent="0.25">
      <c r="B10454"/>
      <c r="C10454"/>
      <c r="D10454"/>
      <c r="E10454"/>
    </row>
    <row r="10455" spans="2:5" x14ac:dyDescent="0.25">
      <c r="B10455"/>
      <c r="C10455"/>
      <c r="D10455"/>
      <c r="E10455"/>
    </row>
    <row r="10456" spans="2:5" x14ac:dyDescent="0.25">
      <c r="B10456"/>
      <c r="C10456"/>
      <c r="D10456"/>
      <c r="E10456"/>
    </row>
    <row r="10457" spans="2:5" x14ac:dyDescent="0.25">
      <c r="B10457"/>
      <c r="C10457"/>
      <c r="D10457"/>
      <c r="E10457"/>
    </row>
    <row r="10458" spans="2:5" x14ac:dyDescent="0.25">
      <c r="B10458"/>
      <c r="C10458"/>
      <c r="D10458"/>
      <c r="E10458"/>
    </row>
    <row r="10459" spans="2:5" x14ac:dyDescent="0.25">
      <c r="B10459"/>
      <c r="C10459"/>
      <c r="D10459"/>
      <c r="E10459"/>
    </row>
    <row r="10460" spans="2:5" x14ac:dyDescent="0.25">
      <c r="B10460"/>
      <c r="C10460"/>
      <c r="D10460"/>
      <c r="E10460"/>
    </row>
    <row r="10461" spans="2:5" x14ac:dyDescent="0.25">
      <c r="B10461"/>
      <c r="C10461"/>
      <c r="D10461"/>
      <c r="E10461"/>
    </row>
    <row r="10462" spans="2:5" x14ac:dyDescent="0.25">
      <c r="B10462"/>
      <c r="C10462"/>
      <c r="D10462"/>
      <c r="E10462"/>
    </row>
    <row r="10463" spans="2:5" x14ac:dyDescent="0.25">
      <c r="B10463"/>
      <c r="C10463"/>
      <c r="D10463"/>
      <c r="E10463"/>
    </row>
    <row r="10464" spans="2:5" x14ac:dyDescent="0.25">
      <c r="B10464"/>
      <c r="C10464"/>
      <c r="D10464"/>
      <c r="E10464"/>
    </row>
    <row r="10465" spans="2:5" x14ac:dyDescent="0.25">
      <c r="B10465"/>
      <c r="C10465"/>
      <c r="D10465"/>
      <c r="E10465"/>
    </row>
    <row r="10466" spans="2:5" x14ac:dyDescent="0.25">
      <c r="B10466"/>
      <c r="C10466"/>
      <c r="D10466"/>
      <c r="E10466"/>
    </row>
    <row r="10467" spans="2:5" x14ac:dyDescent="0.25">
      <c r="B10467"/>
      <c r="C10467"/>
      <c r="D10467"/>
      <c r="E10467"/>
    </row>
    <row r="10468" spans="2:5" x14ac:dyDescent="0.25">
      <c r="B10468"/>
      <c r="C10468"/>
      <c r="D10468"/>
      <c r="E10468"/>
    </row>
    <row r="10469" spans="2:5" x14ac:dyDescent="0.25">
      <c r="B10469"/>
      <c r="C10469"/>
      <c r="D10469"/>
      <c r="E10469"/>
    </row>
    <row r="10470" spans="2:5" x14ac:dyDescent="0.25">
      <c r="B10470"/>
      <c r="C10470"/>
      <c r="D10470"/>
      <c r="E10470"/>
    </row>
    <row r="10471" spans="2:5" x14ac:dyDescent="0.25">
      <c r="B10471"/>
      <c r="C10471"/>
      <c r="D10471"/>
      <c r="E10471"/>
    </row>
    <row r="10472" spans="2:5" x14ac:dyDescent="0.25">
      <c r="B10472"/>
      <c r="C10472"/>
      <c r="D10472"/>
      <c r="E10472"/>
    </row>
    <row r="10473" spans="2:5" x14ac:dyDescent="0.25">
      <c r="B10473"/>
      <c r="C10473"/>
      <c r="D10473"/>
      <c r="E10473"/>
    </row>
    <row r="10474" spans="2:5" x14ac:dyDescent="0.25">
      <c r="B10474"/>
      <c r="C10474"/>
      <c r="D10474"/>
      <c r="E10474"/>
    </row>
    <row r="10475" spans="2:5" x14ac:dyDescent="0.25">
      <c r="B10475"/>
      <c r="C10475"/>
      <c r="D10475"/>
      <c r="E10475"/>
    </row>
    <row r="10476" spans="2:5" x14ac:dyDescent="0.25">
      <c r="B10476"/>
      <c r="C10476"/>
      <c r="D10476"/>
      <c r="E10476"/>
    </row>
    <row r="10477" spans="2:5" x14ac:dyDescent="0.25">
      <c r="B10477"/>
      <c r="C10477"/>
      <c r="D10477"/>
      <c r="E10477"/>
    </row>
    <row r="10478" spans="2:5" x14ac:dyDescent="0.25">
      <c r="B10478"/>
      <c r="C10478"/>
      <c r="D10478"/>
      <c r="E10478"/>
    </row>
    <row r="10479" spans="2:5" x14ac:dyDescent="0.25">
      <c r="B10479"/>
      <c r="C10479"/>
      <c r="D10479"/>
      <c r="E10479"/>
    </row>
    <row r="10480" spans="2:5" x14ac:dyDescent="0.25">
      <c r="B10480"/>
      <c r="C10480"/>
      <c r="D10480"/>
      <c r="E10480"/>
    </row>
    <row r="10481" spans="2:5" x14ac:dyDescent="0.25">
      <c r="B10481"/>
      <c r="C10481"/>
      <c r="D10481"/>
      <c r="E10481"/>
    </row>
    <row r="10482" spans="2:5" x14ac:dyDescent="0.25">
      <c r="B10482"/>
      <c r="C10482"/>
      <c r="D10482"/>
      <c r="E10482"/>
    </row>
    <row r="10483" spans="2:5" x14ac:dyDescent="0.25">
      <c r="B10483"/>
      <c r="C10483"/>
      <c r="D10483"/>
      <c r="E10483"/>
    </row>
    <row r="10484" spans="2:5" x14ac:dyDescent="0.25">
      <c r="B10484"/>
      <c r="C10484"/>
      <c r="D10484"/>
      <c r="E10484"/>
    </row>
    <row r="10485" spans="2:5" x14ac:dyDescent="0.25">
      <c r="B10485"/>
      <c r="C10485"/>
      <c r="D10485"/>
      <c r="E10485"/>
    </row>
    <row r="10486" spans="2:5" x14ac:dyDescent="0.25">
      <c r="B10486"/>
      <c r="C10486"/>
      <c r="D10486"/>
      <c r="E10486"/>
    </row>
    <row r="10487" spans="2:5" x14ac:dyDescent="0.25">
      <c r="B10487"/>
      <c r="C10487"/>
      <c r="D10487"/>
      <c r="E10487"/>
    </row>
    <row r="10488" spans="2:5" x14ac:dyDescent="0.25">
      <c r="B10488"/>
      <c r="C10488"/>
      <c r="D10488"/>
      <c r="E10488"/>
    </row>
    <row r="10489" spans="2:5" x14ac:dyDescent="0.25">
      <c r="B10489"/>
      <c r="C10489"/>
      <c r="D10489"/>
      <c r="E10489"/>
    </row>
    <row r="10490" spans="2:5" x14ac:dyDescent="0.25">
      <c r="B10490"/>
      <c r="C10490"/>
      <c r="D10490"/>
      <c r="E10490"/>
    </row>
    <row r="10491" spans="2:5" x14ac:dyDescent="0.25">
      <c r="B10491"/>
      <c r="C10491"/>
      <c r="D10491"/>
      <c r="E10491"/>
    </row>
    <row r="10492" spans="2:5" x14ac:dyDescent="0.25">
      <c r="B10492"/>
      <c r="C10492"/>
      <c r="D10492"/>
      <c r="E10492"/>
    </row>
    <row r="10493" spans="2:5" x14ac:dyDescent="0.25">
      <c r="B10493"/>
      <c r="C10493"/>
      <c r="D10493"/>
      <c r="E10493"/>
    </row>
    <row r="10494" spans="2:5" x14ac:dyDescent="0.25">
      <c r="B10494"/>
      <c r="C10494"/>
      <c r="D10494"/>
      <c r="E10494"/>
    </row>
    <row r="10495" spans="2:5" x14ac:dyDescent="0.25">
      <c r="B10495"/>
      <c r="C10495"/>
      <c r="D10495"/>
      <c r="E10495"/>
    </row>
    <row r="10496" spans="2:5" x14ac:dyDescent="0.25">
      <c r="B10496"/>
      <c r="C10496"/>
      <c r="D10496"/>
      <c r="E10496"/>
    </row>
    <row r="10497" spans="2:5" x14ac:dyDescent="0.25">
      <c r="B10497"/>
      <c r="C10497"/>
      <c r="D10497"/>
      <c r="E10497"/>
    </row>
    <row r="10498" spans="2:5" x14ac:dyDescent="0.25">
      <c r="B10498"/>
      <c r="C10498"/>
      <c r="D10498"/>
      <c r="E10498"/>
    </row>
    <row r="10499" spans="2:5" x14ac:dyDescent="0.25">
      <c r="B10499"/>
      <c r="C10499"/>
      <c r="D10499"/>
      <c r="E10499"/>
    </row>
    <row r="10500" spans="2:5" x14ac:dyDescent="0.25">
      <c r="B10500"/>
      <c r="C10500"/>
      <c r="D10500"/>
      <c r="E10500"/>
    </row>
    <row r="10501" spans="2:5" x14ac:dyDescent="0.25">
      <c r="B10501"/>
      <c r="C10501"/>
      <c r="D10501"/>
      <c r="E10501"/>
    </row>
    <row r="10502" spans="2:5" x14ac:dyDescent="0.25">
      <c r="B10502"/>
      <c r="C10502"/>
      <c r="D10502"/>
      <c r="E10502"/>
    </row>
    <row r="10503" spans="2:5" x14ac:dyDescent="0.25">
      <c r="B10503"/>
      <c r="C10503"/>
      <c r="D10503"/>
      <c r="E10503"/>
    </row>
    <row r="10504" spans="2:5" x14ac:dyDescent="0.25">
      <c r="B10504"/>
      <c r="C10504"/>
      <c r="D10504"/>
      <c r="E10504"/>
    </row>
    <row r="10505" spans="2:5" x14ac:dyDescent="0.25">
      <c r="B10505"/>
      <c r="C10505"/>
      <c r="D10505"/>
      <c r="E10505"/>
    </row>
    <row r="10506" spans="2:5" x14ac:dyDescent="0.25">
      <c r="B10506"/>
      <c r="C10506"/>
      <c r="D10506"/>
      <c r="E10506"/>
    </row>
    <row r="10507" spans="2:5" x14ac:dyDescent="0.25">
      <c r="B10507"/>
      <c r="C10507"/>
      <c r="D10507"/>
      <c r="E10507"/>
    </row>
    <row r="10508" spans="2:5" x14ac:dyDescent="0.25">
      <c r="B10508"/>
      <c r="C10508"/>
      <c r="D10508"/>
      <c r="E10508"/>
    </row>
    <row r="10509" spans="2:5" x14ac:dyDescent="0.25">
      <c r="B10509"/>
      <c r="C10509"/>
      <c r="D10509"/>
      <c r="E10509"/>
    </row>
    <row r="10510" spans="2:5" x14ac:dyDescent="0.25">
      <c r="B10510"/>
      <c r="C10510"/>
      <c r="D10510"/>
      <c r="E10510"/>
    </row>
    <row r="10511" spans="2:5" x14ac:dyDescent="0.25">
      <c r="B10511"/>
      <c r="C10511"/>
      <c r="D10511"/>
      <c r="E10511"/>
    </row>
    <row r="10512" spans="2:5" x14ac:dyDescent="0.25">
      <c r="B10512"/>
      <c r="C10512"/>
      <c r="D10512"/>
      <c r="E10512"/>
    </row>
    <row r="10513" spans="2:5" x14ac:dyDescent="0.25">
      <c r="B10513"/>
      <c r="C10513"/>
      <c r="D10513"/>
      <c r="E10513"/>
    </row>
    <row r="10514" spans="2:5" x14ac:dyDescent="0.25">
      <c r="B10514"/>
      <c r="C10514"/>
      <c r="D10514"/>
      <c r="E10514"/>
    </row>
    <row r="10515" spans="2:5" x14ac:dyDescent="0.25">
      <c r="B10515"/>
      <c r="C10515"/>
      <c r="D10515"/>
      <c r="E10515"/>
    </row>
    <row r="10516" spans="2:5" x14ac:dyDescent="0.25">
      <c r="B10516"/>
      <c r="C10516"/>
      <c r="D10516"/>
      <c r="E10516"/>
    </row>
    <row r="10517" spans="2:5" x14ac:dyDescent="0.25">
      <c r="B10517"/>
      <c r="C10517"/>
      <c r="D10517"/>
      <c r="E10517"/>
    </row>
    <row r="10518" spans="2:5" x14ac:dyDescent="0.25">
      <c r="B10518"/>
      <c r="C10518"/>
      <c r="D10518"/>
      <c r="E10518"/>
    </row>
    <row r="10519" spans="2:5" x14ac:dyDescent="0.25">
      <c r="B10519"/>
      <c r="C10519"/>
      <c r="D10519"/>
      <c r="E10519"/>
    </row>
    <row r="10520" spans="2:5" x14ac:dyDescent="0.25">
      <c r="B10520"/>
      <c r="C10520"/>
      <c r="D10520"/>
      <c r="E10520"/>
    </row>
    <row r="10521" spans="2:5" x14ac:dyDescent="0.25">
      <c r="B10521"/>
      <c r="C10521"/>
      <c r="D10521"/>
      <c r="E10521"/>
    </row>
    <row r="10522" spans="2:5" x14ac:dyDescent="0.25">
      <c r="B10522"/>
      <c r="C10522"/>
      <c r="D10522"/>
      <c r="E10522"/>
    </row>
    <row r="10523" spans="2:5" x14ac:dyDescent="0.25">
      <c r="B10523"/>
      <c r="C10523"/>
      <c r="D10523"/>
      <c r="E10523"/>
    </row>
    <row r="10524" spans="2:5" x14ac:dyDescent="0.25">
      <c r="B10524"/>
      <c r="C10524"/>
      <c r="D10524"/>
      <c r="E10524"/>
    </row>
    <row r="10525" spans="2:5" x14ac:dyDescent="0.25">
      <c r="B10525"/>
      <c r="C10525"/>
      <c r="D10525"/>
      <c r="E10525"/>
    </row>
    <row r="10526" spans="2:5" x14ac:dyDescent="0.25">
      <c r="B10526"/>
      <c r="C10526"/>
      <c r="D10526"/>
      <c r="E10526"/>
    </row>
    <row r="10527" spans="2:5" x14ac:dyDescent="0.25">
      <c r="B10527"/>
      <c r="C10527"/>
      <c r="D10527"/>
      <c r="E10527"/>
    </row>
    <row r="10528" spans="2:5" x14ac:dyDescent="0.25">
      <c r="B10528"/>
      <c r="C10528"/>
      <c r="D10528"/>
      <c r="E10528"/>
    </row>
    <row r="10529" spans="2:5" x14ac:dyDescent="0.25">
      <c r="B10529"/>
      <c r="C10529"/>
      <c r="D10529"/>
      <c r="E10529"/>
    </row>
    <row r="10530" spans="2:5" x14ac:dyDescent="0.25">
      <c r="B10530"/>
      <c r="C10530"/>
      <c r="D10530"/>
      <c r="E10530"/>
    </row>
    <row r="10531" spans="2:5" x14ac:dyDescent="0.25">
      <c r="B10531"/>
      <c r="C10531"/>
      <c r="D10531"/>
      <c r="E10531"/>
    </row>
    <row r="10532" spans="2:5" x14ac:dyDescent="0.25">
      <c r="B10532"/>
      <c r="C10532"/>
      <c r="D10532"/>
      <c r="E10532"/>
    </row>
    <row r="10533" spans="2:5" x14ac:dyDescent="0.25">
      <c r="B10533"/>
      <c r="C10533"/>
      <c r="D10533"/>
      <c r="E10533"/>
    </row>
    <row r="10534" spans="2:5" x14ac:dyDescent="0.25">
      <c r="B10534"/>
      <c r="C10534"/>
      <c r="D10534"/>
      <c r="E10534"/>
    </row>
    <row r="10535" spans="2:5" x14ac:dyDescent="0.25">
      <c r="B10535"/>
      <c r="C10535"/>
      <c r="D10535"/>
      <c r="E10535"/>
    </row>
    <row r="10536" spans="2:5" x14ac:dyDescent="0.25">
      <c r="B10536"/>
      <c r="C10536"/>
      <c r="D10536"/>
      <c r="E10536"/>
    </row>
    <row r="10537" spans="2:5" x14ac:dyDescent="0.25">
      <c r="B10537"/>
      <c r="C10537"/>
      <c r="D10537"/>
      <c r="E10537"/>
    </row>
    <row r="10538" spans="2:5" x14ac:dyDescent="0.25">
      <c r="B10538"/>
      <c r="C10538"/>
      <c r="D10538"/>
      <c r="E10538"/>
    </row>
    <row r="10539" spans="2:5" x14ac:dyDescent="0.25">
      <c r="B10539"/>
      <c r="C10539"/>
      <c r="D10539"/>
      <c r="E10539"/>
    </row>
    <row r="10540" spans="2:5" x14ac:dyDescent="0.25">
      <c r="B10540"/>
      <c r="C10540"/>
      <c r="D10540"/>
      <c r="E10540"/>
    </row>
    <row r="10541" spans="2:5" x14ac:dyDescent="0.25">
      <c r="B10541"/>
      <c r="C10541"/>
      <c r="D10541"/>
      <c r="E10541"/>
    </row>
    <row r="10542" spans="2:5" x14ac:dyDescent="0.25">
      <c r="B10542"/>
      <c r="C10542"/>
      <c r="D10542"/>
      <c r="E10542"/>
    </row>
    <row r="10543" spans="2:5" x14ac:dyDescent="0.25">
      <c r="B10543"/>
      <c r="C10543"/>
      <c r="D10543"/>
      <c r="E10543"/>
    </row>
    <row r="10544" spans="2:5" x14ac:dyDescent="0.25">
      <c r="B10544"/>
      <c r="C10544"/>
      <c r="D10544"/>
      <c r="E10544"/>
    </row>
    <row r="10545" spans="2:5" x14ac:dyDescent="0.25">
      <c r="B10545"/>
      <c r="C10545"/>
      <c r="D10545"/>
      <c r="E10545"/>
    </row>
    <row r="10546" spans="2:5" x14ac:dyDescent="0.25">
      <c r="B10546"/>
      <c r="C10546"/>
      <c r="D10546"/>
      <c r="E10546"/>
    </row>
    <row r="10547" spans="2:5" x14ac:dyDescent="0.25">
      <c r="B10547"/>
      <c r="C10547"/>
      <c r="D10547"/>
      <c r="E10547"/>
    </row>
    <row r="10548" spans="2:5" x14ac:dyDescent="0.25">
      <c r="B10548"/>
      <c r="C10548"/>
      <c r="D10548"/>
      <c r="E10548"/>
    </row>
    <row r="10549" spans="2:5" x14ac:dyDescent="0.25">
      <c r="B10549"/>
      <c r="C10549"/>
      <c r="D10549"/>
      <c r="E10549"/>
    </row>
    <row r="10550" spans="2:5" x14ac:dyDescent="0.25">
      <c r="B10550"/>
      <c r="C10550"/>
      <c r="D10550"/>
      <c r="E10550"/>
    </row>
    <row r="10551" spans="2:5" x14ac:dyDescent="0.25">
      <c r="B10551"/>
      <c r="C10551"/>
      <c r="D10551"/>
      <c r="E10551"/>
    </row>
    <row r="10552" spans="2:5" x14ac:dyDescent="0.25">
      <c r="B10552"/>
      <c r="C10552"/>
      <c r="D10552"/>
      <c r="E10552"/>
    </row>
    <row r="10553" spans="2:5" x14ac:dyDescent="0.25">
      <c r="B10553"/>
      <c r="C10553"/>
      <c r="D10553"/>
      <c r="E10553"/>
    </row>
    <row r="10554" spans="2:5" x14ac:dyDescent="0.25">
      <c r="B10554"/>
      <c r="C10554"/>
      <c r="D10554"/>
      <c r="E10554"/>
    </row>
    <row r="10555" spans="2:5" x14ac:dyDescent="0.25">
      <c r="B10555"/>
      <c r="C10555"/>
      <c r="D10555"/>
      <c r="E10555"/>
    </row>
    <row r="10556" spans="2:5" x14ac:dyDescent="0.25">
      <c r="B10556"/>
      <c r="C10556"/>
      <c r="D10556"/>
      <c r="E10556"/>
    </row>
    <row r="10557" spans="2:5" x14ac:dyDescent="0.25">
      <c r="B10557"/>
      <c r="C10557"/>
      <c r="D10557"/>
      <c r="E10557"/>
    </row>
    <row r="10558" spans="2:5" x14ac:dyDescent="0.25">
      <c r="B10558"/>
      <c r="C10558"/>
      <c r="D10558"/>
      <c r="E10558"/>
    </row>
    <row r="10559" spans="2:5" x14ac:dyDescent="0.25">
      <c r="B10559"/>
      <c r="C10559"/>
      <c r="D10559"/>
      <c r="E10559"/>
    </row>
    <row r="10560" spans="2:5" x14ac:dyDescent="0.25">
      <c r="B10560"/>
      <c r="C10560"/>
      <c r="D10560"/>
      <c r="E10560"/>
    </row>
    <row r="10561" spans="2:5" x14ac:dyDescent="0.25">
      <c r="B10561"/>
      <c r="C10561"/>
      <c r="D10561"/>
      <c r="E10561"/>
    </row>
    <row r="10562" spans="2:5" x14ac:dyDescent="0.25">
      <c r="B10562"/>
      <c r="C10562"/>
      <c r="D10562"/>
      <c r="E10562"/>
    </row>
    <row r="10563" spans="2:5" x14ac:dyDescent="0.25">
      <c r="B10563"/>
      <c r="C10563"/>
      <c r="D10563"/>
      <c r="E10563"/>
    </row>
    <row r="10564" spans="2:5" x14ac:dyDescent="0.25">
      <c r="B10564"/>
      <c r="C10564"/>
      <c r="D10564"/>
      <c r="E10564"/>
    </row>
    <row r="10565" spans="2:5" x14ac:dyDescent="0.25">
      <c r="B10565"/>
      <c r="C10565"/>
      <c r="D10565"/>
      <c r="E10565"/>
    </row>
    <row r="10566" spans="2:5" x14ac:dyDescent="0.25">
      <c r="B10566"/>
      <c r="C10566"/>
      <c r="D10566"/>
      <c r="E10566"/>
    </row>
    <row r="10567" spans="2:5" x14ac:dyDescent="0.25">
      <c r="B10567"/>
      <c r="C10567"/>
      <c r="D10567"/>
      <c r="E10567"/>
    </row>
    <row r="10568" spans="2:5" x14ac:dyDescent="0.25">
      <c r="B10568"/>
      <c r="C10568"/>
      <c r="D10568"/>
      <c r="E10568"/>
    </row>
    <row r="10569" spans="2:5" x14ac:dyDescent="0.25">
      <c r="B10569"/>
      <c r="C10569"/>
      <c r="D10569"/>
      <c r="E10569"/>
    </row>
    <row r="10570" spans="2:5" x14ac:dyDescent="0.25">
      <c r="B10570"/>
      <c r="C10570"/>
      <c r="D10570"/>
      <c r="E10570"/>
    </row>
    <row r="10571" spans="2:5" x14ac:dyDescent="0.25">
      <c r="B10571"/>
      <c r="C10571"/>
      <c r="D10571"/>
      <c r="E10571"/>
    </row>
    <row r="10572" spans="2:5" x14ac:dyDescent="0.25">
      <c r="B10572"/>
      <c r="C10572"/>
      <c r="D10572"/>
      <c r="E10572"/>
    </row>
    <row r="10573" spans="2:5" x14ac:dyDescent="0.25">
      <c r="B10573"/>
      <c r="C10573"/>
      <c r="D10573"/>
      <c r="E10573"/>
    </row>
    <row r="10574" spans="2:5" x14ac:dyDescent="0.25">
      <c r="B10574"/>
      <c r="C10574"/>
      <c r="D10574"/>
      <c r="E10574"/>
    </row>
    <row r="10575" spans="2:5" x14ac:dyDescent="0.25">
      <c r="B10575"/>
      <c r="C10575"/>
      <c r="D10575"/>
      <c r="E10575"/>
    </row>
    <row r="10576" spans="2:5" x14ac:dyDescent="0.25">
      <c r="B10576"/>
      <c r="C10576"/>
      <c r="D10576"/>
      <c r="E10576"/>
    </row>
    <row r="10577" spans="2:5" x14ac:dyDescent="0.25">
      <c r="B10577"/>
      <c r="C10577"/>
      <c r="D10577"/>
      <c r="E10577"/>
    </row>
    <row r="10578" spans="2:5" x14ac:dyDescent="0.25">
      <c r="B10578"/>
      <c r="C10578"/>
      <c r="D10578"/>
      <c r="E10578"/>
    </row>
    <row r="10579" spans="2:5" x14ac:dyDescent="0.25">
      <c r="B10579"/>
      <c r="C10579"/>
      <c r="D10579"/>
      <c r="E10579"/>
    </row>
    <row r="10580" spans="2:5" x14ac:dyDescent="0.25">
      <c r="B10580"/>
      <c r="C10580"/>
      <c r="D10580"/>
      <c r="E10580"/>
    </row>
    <row r="10581" spans="2:5" x14ac:dyDescent="0.25">
      <c r="B10581"/>
      <c r="C10581"/>
      <c r="D10581"/>
      <c r="E10581"/>
    </row>
    <row r="10582" spans="2:5" x14ac:dyDescent="0.25">
      <c r="B10582"/>
      <c r="C10582"/>
      <c r="D10582"/>
      <c r="E10582"/>
    </row>
    <row r="10583" spans="2:5" x14ac:dyDescent="0.25">
      <c r="B10583"/>
      <c r="C10583"/>
      <c r="D10583"/>
      <c r="E10583"/>
    </row>
    <row r="10584" spans="2:5" x14ac:dyDescent="0.25">
      <c r="B10584"/>
      <c r="C10584"/>
      <c r="D10584"/>
      <c r="E10584"/>
    </row>
    <row r="10585" spans="2:5" x14ac:dyDescent="0.25">
      <c r="B10585"/>
      <c r="C10585"/>
      <c r="D10585"/>
      <c r="E10585"/>
    </row>
    <row r="10586" spans="2:5" x14ac:dyDescent="0.25">
      <c r="B10586"/>
      <c r="C10586"/>
      <c r="D10586"/>
      <c r="E10586"/>
    </row>
    <row r="10587" spans="2:5" x14ac:dyDescent="0.25">
      <c r="B10587"/>
      <c r="C10587"/>
      <c r="D10587"/>
      <c r="E10587"/>
    </row>
    <row r="10588" spans="2:5" x14ac:dyDescent="0.25">
      <c r="B10588"/>
      <c r="C10588"/>
      <c r="D10588"/>
      <c r="E10588"/>
    </row>
    <row r="10589" spans="2:5" x14ac:dyDescent="0.25">
      <c r="B10589"/>
      <c r="C10589"/>
      <c r="D10589"/>
      <c r="E10589"/>
    </row>
    <row r="10590" spans="2:5" x14ac:dyDescent="0.25">
      <c r="B10590"/>
      <c r="C10590"/>
      <c r="D10590"/>
      <c r="E10590"/>
    </row>
    <row r="10591" spans="2:5" x14ac:dyDescent="0.25">
      <c r="B10591"/>
      <c r="C10591"/>
      <c r="D10591"/>
      <c r="E10591"/>
    </row>
    <row r="10592" spans="2:5" x14ac:dyDescent="0.25">
      <c r="B10592"/>
      <c r="C10592"/>
      <c r="D10592"/>
      <c r="E10592"/>
    </row>
    <row r="10593" spans="2:5" x14ac:dyDescent="0.25">
      <c r="B10593"/>
      <c r="C10593"/>
      <c r="D10593"/>
      <c r="E10593"/>
    </row>
    <row r="10594" spans="2:5" x14ac:dyDescent="0.25">
      <c r="B10594"/>
      <c r="C10594"/>
      <c r="D10594"/>
      <c r="E10594"/>
    </row>
    <row r="10595" spans="2:5" x14ac:dyDescent="0.25">
      <c r="B10595"/>
      <c r="C10595"/>
      <c r="D10595"/>
      <c r="E10595"/>
    </row>
    <row r="10596" spans="2:5" x14ac:dyDescent="0.25">
      <c r="B10596"/>
      <c r="C10596"/>
      <c r="D10596"/>
      <c r="E10596"/>
    </row>
    <row r="10597" spans="2:5" x14ac:dyDescent="0.25">
      <c r="B10597"/>
      <c r="C10597"/>
      <c r="D10597"/>
      <c r="E10597"/>
    </row>
    <row r="10598" spans="2:5" x14ac:dyDescent="0.25">
      <c r="B10598"/>
      <c r="C10598"/>
      <c r="D10598"/>
      <c r="E10598"/>
    </row>
    <row r="10599" spans="2:5" x14ac:dyDescent="0.25">
      <c r="B10599"/>
      <c r="C10599"/>
      <c r="D10599"/>
      <c r="E10599"/>
    </row>
    <row r="10600" spans="2:5" x14ac:dyDescent="0.25">
      <c r="B10600"/>
      <c r="C10600"/>
      <c r="D10600"/>
      <c r="E10600"/>
    </row>
    <row r="10601" spans="2:5" x14ac:dyDescent="0.25">
      <c r="B10601"/>
      <c r="C10601"/>
      <c r="D10601"/>
      <c r="E10601"/>
    </row>
    <row r="10602" spans="2:5" x14ac:dyDescent="0.25">
      <c r="B10602"/>
      <c r="C10602"/>
      <c r="D10602"/>
      <c r="E10602"/>
    </row>
    <row r="10603" spans="2:5" x14ac:dyDescent="0.25">
      <c r="B10603"/>
      <c r="C10603"/>
      <c r="D10603"/>
      <c r="E10603"/>
    </row>
    <row r="10604" spans="2:5" x14ac:dyDescent="0.25">
      <c r="B10604"/>
      <c r="C10604"/>
      <c r="D10604"/>
      <c r="E10604"/>
    </row>
    <row r="10605" spans="2:5" x14ac:dyDescent="0.25">
      <c r="B10605"/>
      <c r="C10605"/>
      <c r="D10605"/>
      <c r="E10605"/>
    </row>
    <row r="10606" spans="2:5" x14ac:dyDescent="0.25">
      <c r="B10606"/>
      <c r="C10606"/>
      <c r="D10606"/>
      <c r="E10606"/>
    </row>
    <row r="10607" spans="2:5" x14ac:dyDescent="0.25">
      <c r="B10607"/>
      <c r="C10607"/>
      <c r="D10607"/>
      <c r="E10607"/>
    </row>
    <row r="10608" spans="2:5" x14ac:dyDescent="0.25">
      <c r="B10608"/>
      <c r="C10608"/>
      <c r="D10608"/>
      <c r="E10608"/>
    </row>
    <row r="10609" spans="2:5" x14ac:dyDescent="0.25">
      <c r="B10609"/>
      <c r="C10609"/>
      <c r="D10609"/>
      <c r="E10609"/>
    </row>
    <row r="10610" spans="2:5" x14ac:dyDescent="0.25">
      <c r="B10610"/>
      <c r="C10610"/>
      <c r="D10610"/>
      <c r="E10610"/>
    </row>
    <row r="10611" spans="2:5" x14ac:dyDescent="0.25">
      <c r="B10611"/>
      <c r="C10611"/>
      <c r="D10611"/>
      <c r="E10611"/>
    </row>
    <row r="10612" spans="2:5" x14ac:dyDescent="0.25">
      <c r="B10612"/>
      <c r="C10612"/>
      <c r="D10612"/>
      <c r="E10612"/>
    </row>
    <row r="10613" spans="2:5" x14ac:dyDescent="0.25">
      <c r="B10613"/>
      <c r="C10613"/>
      <c r="D10613"/>
      <c r="E10613"/>
    </row>
    <row r="10614" spans="2:5" x14ac:dyDescent="0.25">
      <c r="B10614"/>
      <c r="C10614"/>
      <c r="D10614"/>
      <c r="E10614"/>
    </row>
    <row r="10615" spans="2:5" x14ac:dyDescent="0.25">
      <c r="B10615"/>
      <c r="C10615"/>
      <c r="D10615"/>
      <c r="E10615"/>
    </row>
    <row r="10616" spans="2:5" x14ac:dyDescent="0.25">
      <c r="B10616"/>
      <c r="C10616"/>
      <c r="D10616"/>
      <c r="E10616"/>
    </row>
    <row r="10617" spans="2:5" x14ac:dyDescent="0.25">
      <c r="B10617"/>
      <c r="C10617"/>
      <c r="D10617"/>
      <c r="E10617"/>
    </row>
    <row r="10618" spans="2:5" x14ac:dyDescent="0.25">
      <c r="B10618"/>
      <c r="C10618"/>
      <c r="D10618"/>
      <c r="E10618"/>
    </row>
    <row r="10619" spans="2:5" x14ac:dyDescent="0.25">
      <c r="B10619"/>
      <c r="C10619"/>
      <c r="D10619"/>
      <c r="E10619"/>
    </row>
    <row r="10620" spans="2:5" x14ac:dyDescent="0.25">
      <c r="B10620"/>
      <c r="C10620"/>
      <c r="D10620"/>
      <c r="E10620"/>
    </row>
    <row r="10621" spans="2:5" x14ac:dyDescent="0.25">
      <c r="B10621"/>
      <c r="C10621"/>
      <c r="D10621"/>
      <c r="E10621"/>
    </row>
    <row r="10622" spans="2:5" x14ac:dyDescent="0.25">
      <c r="B10622"/>
      <c r="C10622"/>
      <c r="D10622"/>
      <c r="E10622"/>
    </row>
    <row r="10623" spans="2:5" x14ac:dyDescent="0.25">
      <c r="B10623"/>
      <c r="C10623"/>
      <c r="D10623"/>
      <c r="E10623"/>
    </row>
    <row r="10624" spans="2:5" x14ac:dyDescent="0.25">
      <c r="B10624"/>
      <c r="C10624"/>
      <c r="D10624"/>
      <c r="E10624"/>
    </row>
    <row r="10625" spans="2:5" x14ac:dyDescent="0.25">
      <c r="B10625"/>
      <c r="C10625"/>
      <c r="D10625"/>
      <c r="E10625"/>
    </row>
    <row r="10626" spans="2:5" x14ac:dyDescent="0.25">
      <c r="B10626"/>
      <c r="C10626"/>
      <c r="D10626"/>
      <c r="E10626"/>
    </row>
    <row r="10627" spans="2:5" x14ac:dyDescent="0.25">
      <c r="B10627"/>
      <c r="C10627"/>
      <c r="D10627"/>
      <c r="E10627"/>
    </row>
    <row r="10628" spans="2:5" x14ac:dyDescent="0.25">
      <c r="B10628"/>
      <c r="C10628"/>
      <c r="D10628"/>
      <c r="E10628"/>
    </row>
    <row r="10629" spans="2:5" x14ac:dyDescent="0.25">
      <c r="B10629"/>
      <c r="C10629"/>
      <c r="D10629"/>
      <c r="E10629"/>
    </row>
    <row r="10630" spans="2:5" x14ac:dyDescent="0.25">
      <c r="B10630"/>
      <c r="C10630"/>
      <c r="D10630"/>
      <c r="E10630"/>
    </row>
    <row r="10631" spans="2:5" x14ac:dyDescent="0.25">
      <c r="B10631"/>
      <c r="C10631"/>
      <c r="D10631"/>
      <c r="E10631"/>
    </row>
    <row r="10632" spans="2:5" x14ac:dyDescent="0.25">
      <c r="B10632"/>
      <c r="C10632"/>
      <c r="D10632"/>
      <c r="E10632"/>
    </row>
    <row r="10633" spans="2:5" x14ac:dyDescent="0.25">
      <c r="B10633"/>
      <c r="C10633"/>
      <c r="D10633"/>
      <c r="E10633"/>
    </row>
    <row r="10634" spans="2:5" x14ac:dyDescent="0.25">
      <c r="B10634"/>
      <c r="C10634"/>
      <c r="D10634"/>
      <c r="E10634"/>
    </row>
    <row r="10635" spans="2:5" x14ac:dyDescent="0.25">
      <c r="B10635"/>
      <c r="C10635"/>
      <c r="D10635"/>
      <c r="E10635"/>
    </row>
    <row r="10636" spans="2:5" x14ac:dyDescent="0.25">
      <c r="B10636"/>
      <c r="C10636"/>
      <c r="D10636"/>
      <c r="E10636"/>
    </row>
    <row r="10637" spans="2:5" x14ac:dyDescent="0.25">
      <c r="B10637"/>
      <c r="C10637"/>
      <c r="D10637"/>
      <c r="E10637"/>
    </row>
    <row r="10638" spans="2:5" x14ac:dyDescent="0.25">
      <c r="B10638"/>
      <c r="C10638"/>
      <c r="D10638"/>
      <c r="E10638"/>
    </row>
    <row r="10639" spans="2:5" x14ac:dyDescent="0.25">
      <c r="B10639"/>
      <c r="C10639"/>
      <c r="D10639"/>
      <c r="E10639"/>
    </row>
    <row r="10640" spans="2:5" x14ac:dyDescent="0.25">
      <c r="B10640"/>
      <c r="C10640"/>
      <c r="D10640"/>
      <c r="E10640"/>
    </row>
    <row r="10641" spans="2:5" x14ac:dyDescent="0.25">
      <c r="B10641"/>
      <c r="C10641"/>
      <c r="D10641"/>
      <c r="E10641"/>
    </row>
    <row r="10642" spans="2:5" x14ac:dyDescent="0.25">
      <c r="B10642"/>
      <c r="C10642"/>
      <c r="D10642"/>
      <c r="E10642"/>
    </row>
    <row r="10643" spans="2:5" x14ac:dyDescent="0.25">
      <c r="B10643"/>
      <c r="C10643"/>
      <c r="D10643"/>
      <c r="E10643"/>
    </row>
    <row r="10644" spans="2:5" x14ac:dyDescent="0.25">
      <c r="B10644"/>
      <c r="C10644"/>
      <c r="D10644"/>
      <c r="E10644"/>
    </row>
    <row r="10645" spans="2:5" x14ac:dyDescent="0.25">
      <c r="B10645"/>
      <c r="C10645"/>
      <c r="D10645"/>
      <c r="E10645"/>
    </row>
    <row r="10646" spans="2:5" x14ac:dyDescent="0.25">
      <c r="B10646"/>
      <c r="C10646"/>
      <c r="D10646"/>
      <c r="E10646"/>
    </row>
    <row r="10647" spans="2:5" x14ac:dyDescent="0.25">
      <c r="B10647"/>
      <c r="C10647"/>
      <c r="D10647"/>
      <c r="E10647"/>
    </row>
    <row r="10648" spans="2:5" x14ac:dyDescent="0.25">
      <c r="B10648"/>
      <c r="C10648"/>
      <c r="D10648"/>
      <c r="E10648"/>
    </row>
    <row r="10649" spans="2:5" x14ac:dyDescent="0.25">
      <c r="B10649"/>
      <c r="C10649"/>
      <c r="D10649"/>
      <c r="E10649"/>
    </row>
    <row r="10650" spans="2:5" x14ac:dyDescent="0.25">
      <c r="B10650"/>
      <c r="C10650"/>
      <c r="D10650"/>
      <c r="E10650"/>
    </row>
    <row r="10651" spans="2:5" x14ac:dyDescent="0.25">
      <c r="B10651"/>
      <c r="C10651"/>
      <c r="D10651"/>
      <c r="E10651"/>
    </row>
    <row r="10652" spans="2:5" x14ac:dyDescent="0.25">
      <c r="B10652"/>
      <c r="C10652"/>
      <c r="D10652"/>
      <c r="E10652"/>
    </row>
    <row r="10653" spans="2:5" x14ac:dyDescent="0.25">
      <c r="B10653"/>
      <c r="C10653"/>
      <c r="D10653"/>
      <c r="E10653"/>
    </row>
    <row r="10654" spans="2:5" x14ac:dyDescent="0.25">
      <c r="B10654"/>
      <c r="C10654"/>
      <c r="D10654"/>
      <c r="E10654"/>
    </row>
    <row r="10655" spans="2:5" x14ac:dyDescent="0.25">
      <c r="B10655"/>
      <c r="C10655"/>
      <c r="D10655"/>
      <c r="E10655"/>
    </row>
    <row r="10656" spans="2:5" x14ac:dyDescent="0.25">
      <c r="B10656"/>
      <c r="C10656"/>
      <c r="D10656"/>
      <c r="E10656"/>
    </row>
    <row r="10657" spans="2:5" x14ac:dyDescent="0.25">
      <c r="B10657"/>
      <c r="C10657"/>
      <c r="D10657"/>
      <c r="E10657"/>
    </row>
    <row r="10658" spans="2:5" x14ac:dyDescent="0.25">
      <c r="B10658"/>
      <c r="C10658"/>
      <c r="D10658"/>
      <c r="E10658"/>
    </row>
    <row r="10659" spans="2:5" x14ac:dyDescent="0.25">
      <c r="B10659"/>
      <c r="C10659"/>
      <c r="D10659"/>
      <c r="E10659"/>
    </row>
    <row r="10660" spans="2:5" x14ac:dyDescent="0.25">
      <c r="B10660"/>
      <c r="C10660"/>
      <c r="D10660"/>
      <c r="E10660"/>
    </row>
    <row r="10661" spans="2:5" x14ac:dyDescent="0.25">
      <c r="B10661"/>
      <c r="C10661"/>
      <c r="D10661"/>
      <c r="E10661"/>
    </row>
    <row r="10662" spans="2:5" x14ac:dyDescent="0.25">
      <c r="B10662"/>
      <c r="C10662"/>
      <c r="D10662"/>
      <c r="E10662"/>
    </row>
    <row r="10663" spans="2:5" x14ac:dyDescent="0.25">
      <c r="B10663"/>
      <c r="C10663"/>
      <c r="D10663"/>
      <c r="E10663"/>
    </row>
    <row r="10664" spans="2:5" x14ac:dyDescent="0.25">
      <c r="B10664"/>
      <c r="C10664"/>
      <c r="D10664"/>
      <c r="E10664"/>
    </row>
    <row r="10665" spans="2:5" x14ac:dyDescent="0.25">
      <c r="B10665"/>
      <c r="C10665"/>
      <c r="D10665"/>
      <c r="E10665"/>
    </row>
    <row r="10666" spans="2:5" x14ac:dyDescent="0.25">
      <c r="B10666"/>
      <c r="C10666"/>
      <c r="D10666"/>
      <c r="E10666"/>
    </row>
    <row r="10667" spans="2:5" x14ac:dyDescent="0.25">
      <c r="B10667"/>
      <c r="C10667"/>
      <c r="D10667"/>
      <c r="E10667"/>
    </row>
    <row r="10668" spans="2:5" x14ac:dyDescent="0.25">
      <c r="B10668"/>
      <c r="C10668"/>
      <c r="D10668"/>
      <c r="E10668"/>
    </row>
    <row r="10669" spans="2:5" x14ac:dyDescent="0.25">
      <c r="B10669"/>
      <c r="C10669"/>
      <c r="D10669"/>
      <c r="E10669"/>
    </row>
    <row r="10670" spans="2:5" x14ac:dyDescent="0.25">
      <c r="B10670"/>
      <c r="C10670"/>
      <c r="D10670"/>
      <c r="E10670"/>
    </row>
    <row r="10671" spans="2:5" x14ac:dyDescent="0.25">
      <c r="B10671"/>
      <c r="C10671"/>
      <c r="D10671"/>
      <c r="E10671"/>
    </row>
    <row r="10672" spans="2:5" x14ac:dyDescent="0.25">
      <c r="B10672"/>
      <c r="C10672"/>
      <c r="D10672"/>
      <c r="E10672"/>
    </row>
    <row r="10673" spans="2:5" x14ac:dyDescent="0.25">
      <c r="B10673"/>
      <c r="C10673"/>
      <c r="D10673"/>
      <c r="E10673"/>
    </row>
    <row r="10674" spans="2:5" x14ac:dyDescent="0.25">
      <c r="B10674"/>
      <c r="C10674"/>
      <c r="D10674"/>
      <c r="E10674"/>
    </row>
    <row r="10675" spans="2:5" x14ac:dyDescent="0.25">
      <c r="B10675"/>
      <c r="C10675"/>
      <c r="D10675"/>
      <c r="E10675"/>
    </row>
    <row r="10676" spans="2:5" x14ac:dyDescent="0.25">
      <c r="B10676"/>
      <c r="C10676"/>
      <c r="D10676"/>
      <c r="E10676"/>
    </row>
    <row r="10677" spans="2:5" x14ac:dyDescent="0.25">
      <c r="B10677"/>
      <c r="C10677"/>
      <c r="D10677"/>
      <c r="E10677"/>
    </row>
    <row r="10678" spans="2:5" x14ac:dyDescent="0.25">
      <c r="B10678"/>
      <c r="C10678"/>
      <c r="D10678"/>
      <c r="E10678"/>
    </row>
  </sheetData>
  <mergeCells count="6">
    <mergeCell ref="A1:N1"/>
    <mergeCell ref="A324:C324"/>
    <mergeCell ref="E324:F324"/>
    <mergeCell ref="I16:M16"/>
    <mergeCell ref="A2:F2"/>
    <mergeCell ref="H2:N2"/>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Cdvdt Calculator</vt:lpstr>
      <vt:lpstr>Rlim Calculator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Milan Patel</dc:creator>
  <cp:lastModifiedBy>Mamadou Diallo</cp:lastModifiedBy>
  <dcterms:created xsi:type="dcterms:W3CDTF">2023-05-30T21:00:18Z</dcterms:created>
  <dcterms:modified xsi:type="dcterms:W3CDTF">2023-08-16T22:25:51Z</dcterms:modified>
</cp:coreProperties>
</file>